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ys (Lots)" sheetId="2" state="visible" r:id="rId2"/>
    <sheet xmlns:r="http://schemas.openxmlformats.org/officeDocument/2006/relationships" name="Sales from 1099-DA" sheetId="3" state="visible" r:id="rId3"/>
    <sheet xmlns:r="http://schemas.openxmlformats.org/officeDocument/2006/relationships" name="Form 8949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color rgb="001F4E3D"/>
      <sz val="18"/>
    </font>
    <font>
      <b val="1"/>
      <i val="1"/>
      <color rgb="00B0002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AF4EF"/>
      </patternFill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0" pivotButton="0" quotePrefix="0" xfId="0"/>
    <xf numFmtId="164" fontId="0" fillId="2" borderId="0" pivotButton="0" quotePrefix="0" xfId="0"/>
    <xf numFmtId="164" fontId="0" fillId="3" borderId="0" pivotButton="0" quotePrefix="0" xfId="0"/>
    <xf numFmtId="0" fontId="0" fillId="3" borderId="0" pivotButton="0" quotePrefix="0" xfId="0"/>
    <xf numFmtId="0" fontId="3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Crypto 1099-DA Cost-Basis Fixer</t>
        </is>
      </c>
    </row>
    <row r="2">
      <c r="A2" s="2" t="inlineStr">
        <is>
          <t>Educational worksheet. Not tax advice. Check with your own tax preparer before you file.</t>
        </is>
      </c>
    </row>
    <row r="4">
      <c r="A4" t="inlineStr">
        <is>
          <t>STEP 1 - Buys: list every purchase lot (date, coin, qty, total paid incl. fees) on the 'Buys (Lots)' tab.</t>
        </is>
      </c>
    </row>
    <row r="5">
      <c r="A5" t="inlineStr">
        <is>
          <t>STEP 2 - Sales: copy each sale from your 1099-DA (date sold, coin, qty, proceeds) onto the 'Sales from 1099-DA' tab.</t>
        </is>
      </c>
    </row>
    <row r="6">
      <c r="A6" t="inlineStr">
        <is>
          <t>STEP 3 - Match: for each sale, type the Lot ID you are selling from. Basis, holding period, gain and Form 8949 box fill in automatically.</t>
        </is>
      </c>
    </row>
    <row r="7">
      <c r="A7" t="inlineStr">
        <is>
          <t>STEP 4 - Review the 'Form 8949 Summary' tab and give it, plus your exports, to your preparer or tax software.</t>
        </is>
      </c>
    </row>
    <row r="9">
      <c r="A9" t="inlineStr">
        <is>
          <t>Yellow cells = you type. Green cells = formulas, don't edit.</t>
        </is>
      </c>
    </row>
    <row r="10">
      <c r="A10" t="inlineStr">
        <is>
          <t>Tip: one sale that draws from 2 lots? Split it into 2 rows (qty and proceeds pro-rated).</t>
        </is>
      </c>
    </row>
    <row r="11">
      <c r="A11" t="inlineStr">
        <is>
          <t>Your method (FIFO, specific ID) must be applied consistently; ask your preparer. From 2025, basis is tracked per wallet/account (Rev. Proc. 2024-28).</t>
        </is>
      </c>
    </row>
    <row r="12">
      <c r="A12" t="inlineStr">
        <is>
          <t>Sources: IRS 2025 &amp; 2026 Instructions for Form 1099-DA; 2025 Instructions for Form 8949 (irs.gov).</t>
        </is>
      </c>
    </row>
    <row r="13">
      <c r="A13" t="inlineStr">
        <is>
          <t>Wallet check: since 2025 each lot must come from the same wallet/exchange as the sale. If you transferred coins in, add a Buys row for that exchange (same date &amp; cost, note the transfer). Column O flags mismatches.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42" customHeight="1">
      <c r="A1" s="3" t="inlineStr">
        <is>
          <t>Lot ID</t>
        </is>
      </c>
      <c r="B1" s="3" t="inlineStr">
        <is>
          <t>Wallet / Exchange</t>
        </is>
      </c>
      <c r="C1" s="3" t="inlineStr">
        <is>
          <t>Coin</t>
        </is>
      </c>
      <c r="D1" s="3" t="inlineStr">
        <is>
          <t>Date acquired</t>
        </is>
      </c>
      <c r="E1" s="3" t="inlineStr">
        <is>
          <t>Quantity</t>
        </is>
      </c>
      <c r="F1" s="3" t="inlineStr">
        <is>
          <t>Total cost USD (incl. fees)</t>
        </is>
      </c>
      <c r="G1" s="3" t="inlineStr">
        <is>
          <t>Cost per unit</t>
        </is>
      </c>
      <c r="H1" s="3" t="inlineStr">
        <is>
          <t>Qty sold (auto)</t>
        </is>
      </c>
      <c r="I1" s="3" t="inlineStr">
        <is>
          <t>Qty remaining</t>
        </is>
      </c>
      <c r="J1" s="3" t="inlineStr">
        <is>
          <t>Notes / source doc</t>
        </is>
      </c>
    </row>
    <row r="2">
      <c r="A2" s="4" t="inlineStr">
        <is>
          <t>L1</t>
        </is>
      </c>
      <c r="B2" s="4" t="inlineStr">
        <is>
          <t>Coinbase</t>
        </is>
      </c>
      <c r="C2" s="4" t="inlineStr">
        <is>
          <t>BTC</t>
        </is>
      </c>
      <c r="D2" s="4" t="inlineStr">
        <is>
          <t>2025-02-10</t>
        </is>
      </c>
      <c r="E2" s="4" t="n">
        <v>0.01</v>
      </c>
      <c r="F2" s="5" t="n">
        <v>950</v>
      </c>
      <c r="G2" s="6">
        <f>IF(E2="","",F2/E2)</f>
        <v/>
      </c>
      <c r="H2" s="7">
        <f>IF(A2="","",SUMIF('Sales from 1099-DA'!$F:$F,A2,'Sales from 1099-DA'!$D:$D))</f>
        <v/>
      </c>
      <c r="I2" s="7">
        <f>IF(A2="","",E2-H2)</f>
        <v/>
      </c>
      <c r="J2" s="4" t="inlineStr">
        <is>
          <t>Coinbase CSV export</t>
        </is>
      </c>
    </row>
    <row r="3">
      <c r="A3" s="4" t="inlineStr">
        <is>
          <t>L2</t>
        </is>
      </c>
      <c r="B3" s="4" t="inlineStr">
        <is>
          <t>Coinbase</t>
        </is>
      </c>
      <c r="C3" s="4" t="inlineStr">
        <is>
          <t>ETH</t>
        </is>
      </c>
      <c r="D3" s="4" t="inlineStr">
        <is>
          <t>2024-03-01</t>
        </is>
      </c>
      <c r="E3" s="4" t="n">
        <v>0.5</v>
      </c>
      <c r="F3" s="5" t="n">
        <v>1750</v>
      </c>
      <c r="G3" s="6">
        <f>IF(E3="","",F3/E3)</f>
        <v/>
      </c>
      <c r="H3" s="7">
        <f>IF(A3="","",SUMIF('Sales from 1099-DA'!$F:$F,A3,'Sales from 1099-DA'!$D:$D))</f>
        <v/>
      </c>
      <c r="I3" s="7">
        <f>IF(A3="","",E3-H3)</f>
        <v/>
      </c>
      <c r="J3" s="4" t="inlineStr">
        <is>
          <t>Bought before 2025 - noncovered</t>
        </is>
      </c>
    </row>
    <row r="4">
      <c r="A4" s="4" t="n"/>
      <c r="B4" s="4" t="n"/>
      <c r="C4" s="4" t="n"/>
      <c r="D4" s="4" t="n"/>
      <c r="E4" s="4" t="n"/>
      <c r="F4" s="5" t="n"/>
      <c r="G4" s="6">
        <f>IF(E4="","",F4/E4)</f>
        <v/>
      </c>
      <c r="H4" s="7">
        <f>IF(A4="","",SUMIF('Sales from 1099-DA'!$F:$F,A4,'Sales from 1099-DA'!$D:$D))</f>
        <v/>
      </c>
      <c r="I4" s="7">
        <f>IF(A4="","",E4-H4)</f>
        <v/>
      </c>
      <c r="J4" s="4" t="n"/>
    </row>
    <row r="5">
      <c r="A5" s="4" t="n"/>
      <c r="B5" s="4" t="n"/>
      <c r="C5" s="4" t="n"/>
      <c r="D5" s="4" t="n"/>
      <c r="E5" s="4" t="n"/>
      <c r="F5" s="5" t="n"/>
      <c r="G5" s="6">
        <f>IF(E5="","",F5/E5)</f>
        <v/>
      </c>
      <c r="H5" s="7">
        <f>IF(A5="","",SUMIF('Sales from 1099-DA'!$F:$F,A5,'Sales from 1099-DA'!$D:$D))</f>
        <v/>
      </c>
      <c r="I5" s="7">
        <f>IF(A5="","",E5-H5)</f>
        <v/>
      </c>
      <c r="J5" s="4" t="n"/>
    </row>
    <row r="6">
      <c r="A6" s="4" t="n"/>
      <c r="B6" s="4" t="n"/>
      <c r="C6" s="4" t="n"/>
      <c r="D6" s="4" t="n"/>
      <c r="E6" s="4" t="n"/>
      <c r="F6" s="5" t="n"/>
      <c r="G6" s="6">
        <f>IF(E6="","",F6/E6)</f>
        <v/>
      </c>
      <c r="H6" s="7">
        <f>IF(A6="","",SUMIF('Sales from 1099-DA'!$F:$F,A6,'Sales from 1099-DA'!$D:$D))</f>
        <v/>
      </c>
      <c r="I6" s="7">
        <f>IF(A6="","",E6-H6)</f>
        <v/>
      </c>
      <c r="J6" s="4" t="n"/>
    </row>
    <row r="7">
      <c r="A7" s="4" t="n"/>
      <c r="B7" s="4" t="n"/>
      <c r="C7" s="4" t="n"/>
      <c r="D7" s="4" t="n"/>
      <c r="E7" s="4" t="n"/>
      <c r="F7" s="5" t="n"/>
      <c r="G7" s="6">
        <f>IF(E7="","",F7/E7)</f>
        <v/>
      </c>
      <c r="H7" s="7">
        <f>IF(A7="","",SUMIF('Sales from 1099-DA'!$F:$F,A7,'Sales from 1099-DA'!$D:$D))</f>
        <v/>
      </c>
      <c r="I7" s="7">
        <f>IF(A7="","",E7-H7)</f>
        <v/>
      </c>
      <c r="J7" s="4" t="n"/>
    </row>
    <row r="8">
      <c r="A8" s="4" t="n"/>
      <c r="B8" s="4" t="n"/>
      <c r="C8" s="4" t="n"/>
      <c r="D8" s="4" t="n"/>
      <c r="E8" s="4" t="n"/>
      <c r="F8" s="5" t="n"/>
      <c r="G8" s="6">
        <f>IF(E8="","",F8/E8)</f>
        <v/>
      </c>
      <c r="H8" s="7">
        <f>IF(A8="","",SUMIF('Sales from 1099-DA'!$F:$F,A8,'Sales from 1099-DA'!$D:$D))</f>
        <v/>
      </c>
      <c r="I8" s="7">
        <f>IF(A8="","",E8-H8)</f>
        <v/>
      </c>
      <c r="J8" s="4" t="n"/>
    </row>
    <row r="9">
      <c r="A9" s="4" t="n"/>
      <c r="B9" s="4" t="n"/>
      <c r="C9" s="4" t="n"/>
      <c r="D9" s="4" t="n"/>
      <c r="E9" s="4" t="n"/>
      <c r="F9" s="5" t="n"/>
      <c r="G9" s="6">
        <f>IF(E9="","",F9/E9)</f>
        <v/>
      </c>
      <c r="H9" s="7">
        <f>IF(A9="","",SUMIF('Sales from 1099-DA'!$F:$F,A9,'Sales from 1099-DA'!$D:$D))</f>
        <v/>
      </c>
      <c r="I9" s="7">
        <f>IF(A9="","",E9-H9)</f>
        <v/>
      </c>
      <c r="J9" s="4" t="n"/>
    </row>
    <row r="10">
      <c r="A10" s="4" t="n"/>
      <c r="B10" s="4" t="n"/>
      <c r="C10" s="4" t="n"/>
      <c r="D10" s="4" t="n"/>
      <c r="E10" s="4" t="n"/>
      <c r="F10" s="5" t="n"/>
      <c r="G10" s="6">
        <f>IF(E10="","",F10/E10)</f>
        <v/>
      </c>
      <c r="H10" s="7">
        <f>IF(A10="","",SUMIF('Sales from 1099-DA'!$F:$F,A10,'Sales from 1099-DA'!$D:$D))</f>
        <v/>
      </c>
      <c r="I10" s="7">
        <f>IF(A10="","",E10-H10)</f>
        <v/>
      </c>
      <c r="J10" s="4" t="n"/>
    </row>
    <row r="11">
      <c r="A11" s="4" t="n"/>
      <c r="B11" s="4" t="n"/>
      <c r="C11" s="4" t="n"/>
      <c r="D11" s="4" t="n"/>
      <c r="E11" s="4" t="n"/>
      <c r="F11" s="5" t="n"/>
      <c r="G11" s="6">
        <f>IF(E11="","",F11/E11)</f>
        <v/>
      </c>
      <c r="H11" s="7">
        <f>IF(A11="","",SUMIF('Sales from 1099-DA'!$F:$F,A11,'Sales from 1099-DA'!$D:$D))</f>
        <v/>
      </c>
      <c r="I11" s="7">
        <f>IF(A11="","",E11-H11)</f>
        <v/>
      </c>
      <c r="J11" s="4" t="n"/>
    </row>
    <row r="12">
      <c r="A12" s="4" t="n"/>
      <c r="B12" s="4" t="n"/>
      <c r="C12" s="4" t="n"/>
      <c r="D12" s="4" t="n"/>
      <c r="E12" s="4" t="n"/>
      <c r="F12" s="5" t="n"/>
      <c r="G12" s="6">
        <f>IF(E12="","",F12/E12)</f>
        <v/>
      </c>
      <c r="H12" s="7">
        <f>IF(A12="","",SUMIF('Sales from 1099-DA'!$F:$F,A12,'Sales from 1099-DA'!$D:$D))</f>
        <v/>
      </c>
      <c r="I12" s="7">
        <f>IF(A12="","",E12-H12)</f>
        <v/>
      </c>
      <c r="J12" s="4" t="n"/>
    </row>
    <row r="13">
      <c r="A13" s="4" t="n"/>
      <c r="B13" s="4" t="n"/>
      <c r="C13" s="4" t="n"/>
      <c r="D13" s="4" t="n"/>
      <c r="E13" s="4" t="n"/>
      <c r="F13" s="5" t="n"/>
      <c r="G13" s="6">
        <f>IF(E13="","",F13/E13)</f>
        <v/>
      </c>
      <c r="H13" s="7">
        <f>IF(A13="","",SUMIF('Sales from 1099-DA'!$F:$F,A13,'Sales from 1099-DA'!$D:$D))</f>
        <v/>
      </c>
      <c r="I13" s="7">
        <f>IF(A13="","",E13-H13)</f>
        <v/>
      </c>
      <c r="J13" s="4" t="n"/>
    </row>
    <row r="14">
      <c r="A14" s="4" t="n"/>
      <c r="B14" s="4" t="n"/>
      <c r="C14" s="4" t="n"/>
      <c r="D14" s="4" t="n"/>
      <c r="E14" s="4" t="n"/>
      <c r="F14" s="5" t="n"/>
      <c r="G14" s="6">
        <f>IF(E14="","",F14/E14)</f>
        <v/>
      </c>
      <c r="H14" s="7">
        <f>IF(A14="","",SUMIF('Sales from 1099-DA'!$F:$F,A14,'Sales from 1099-DA'!$D:$D))</f>
        <v/>
      </c>
      <c r="I14" s="7">
        <f>IF(A14="","",E14-H14)</f>
        <v/>
      </c>
      <c r="J14" s="4" t="n"/>
    </row>
    <row r="15">
      <c r="A15" s="4" t="n"/>
      <c r="B15" s="4" t="n"/>
      <c r="C15" s="4" t="n"/>
      <c r="D15" s="4" t="n"/>
      <c r="E15" s="4" t="n"/>
      <c r="F15" s="5" t="n"/>
      <c r="G15" s="6">
        <f>IF(E15="","",F15/E15)</f>
        <v/>
      </c>
      <c r="H15" s="7">
        <f>IF(A15="","",SUMIF('Sales from 1099-DA'!$F:$F,A15,'Sales from 1099-DA'!$D:$D))</f>
        <v/>
      </c>
      <c r="I15" s="7">
        <f>IF(A15="","",E15-H15)</f>
        <v/>
      </c>
      <c r="J15" s="4" t="n"/>
    </row>
    <row r="16">
      <c r="A16" s="4" t="n"/>
      <c r="B16" s="4" t="n"/>
      <c r="C16" s="4" t="n"/>
      <c r="D16" s="4" t="n"/>
      <c r="E16" s="4" t="n"/>
      <c r="F16" s="5" t="n"/>
      <c r="G16" s="6">
        <f>IF(E16="","",F16/E16)</f>
        <v/>
      </c>
      <c r="H16" s="7">
        <f>IF(A16="","",SUMIF('Sales from 1099-DA'!$F:$F,A16,'Sales from 1099-DA'!$D:$D))</f>
        <v/>
      </c>
      <c r="I16" s="7">
        <f>IF(A16="","",E16-H16)</f>
        <v/>
      </c>
      <c r="J16" s="4" t="n"/>
    </row>
    <row r="17">
      <c r="A17" s="4" t="n"/>
      <c r="B17" s="4" t="n"/>
      <c r="C17" s="4" t="n"/>
      <c r="D17" s="4" t="n"/>
      <c r="E17" s="4" t="n"/>
      <c r="F17" s="5" t="n"/>
      <c r="G17" s="6">
        <f>IF(E17="","",F17/E17)</f>
        <v/>
      </c>
      <c r="H17" s="7">
        <f>IF(A17="","",SUMIF('Sales from 1099-DA'!$F:$F,A17,'Sales from 1099-DA'!$D:$D))</f>
        <v/>
      </c>
      <c r="I17" s="7">
        <f>IF(A17="","",E17-H17)</f>
        <v/>
      </c>
      <c r="J17" s="4" t="n"/>
    </row>
    <row r="18">
      <c r="A18" s="4" t="n"/>
      <c r="B18" s="4" t="n"/>
      <c r="C18" s="4" t="n"/>
      <c r="D18" s="4" t="n"/>
      <c r="E18" s="4" t="n"/>
      <c r="F18" s="5" t="n"/>
      <c r="G18" s="6">
        <f>IF(E18="","",F18/E18)</f>
        <v/>
      </c>
      <c r="H18" s="7">
        <f>IF(A18="","",SUMIF('Sales from 1099-DA'!$F:$F,A18,'Sales from 1099-DA'!$D:$D))</f>
        <v/>
      </c>
      <c r="I18" s="7">
        <f>IF(A18="","",E18-H18)</f>
        <v/>
      </c>
      <c r="J18" s="4" t="n"/>
    </row>
    <row r="19">
      <c r="A19" s="4" t="n"/>
      <c r="B19" s="4" t="n"/>
      <c r="C19" s="4" t="n"/>
      <c r="D19" s="4" t="n"/>
      <c r="E19" s="4" t="n"/>
      <c r="F19" s="5" t="n"/>
      <c r="G19" s="6">
        <f>IF(E19="","",F19/E19)</f>
        <v/>
      </c>
      <c r="H19" s="7">
        <f>IF(A19="","",SUMIF('Sales from 1099-DA'!$F:$F,A19,'Sales from 1099-DA'!$D:$D))</f>
        <v/>
      </c>
      <c r="I19" s="7">
        <f>IF(A19="","",E19-H19)</f>
        <v/>
      </c>
      <c r="J19" s="4" t="n"/>
    </row>
    <row r="20">
      <c r="A20" s="4" t="n"/>
      <c r="B20" s="4" t="n"/>
      <c r="C20" s="4" t="n"/>
      <c r="D20" s="4" t="n"/>
      <c r="E20" s="4" t="n"/>
      <c r="F20" s="5" t="n"/>
      <c r="G20" s="6">
        <f>IF(E20="","",F20/E20)</f>
        <v/>
      </c>
      <c r="H20" s="7">
        <f>IF(A20="","",SUMIF('Sales from 1099-DA'!$F:$F,A20,'Sales from 1099-DA'!$D:$D))</f>
        <v/>
      </c>
      <c r="I20" s="7">
        <f>IF(A20="","",E20-H20)</f>
        <v/>
      </c>
      <c r="J20" s="4" t="n"/>
    </row>
    <row r="21">
      <c r="A21" s="4" t="n"/>
      <c r="B21" s="4" t="n"/>
      <c r="C21" s="4" t="n"/>
      <c r="D21" s="4" t="n"/>
      <c r="E21" s="4" t="n"/>
      <c r="F21" s="5" t="n"/>
      <c r="G21" s="6">
        <f>IF(E21="","",F21/E21)</f>
        <v/>
      </c>
      <c r="H21" s="7">
        <f>IF(A21="","",SUMIF('Sales from 1099-DA'!$F:$F,A21,'Sales from 1099-DA'!$D:$D))</f>
        <v/>
      </c>
      <c r="I21" s="7">
        <f>IF(A21="","",E21-H21)</f>
        <v/>
      </c>
      <c r="J21" s="4" t="n"/>
    </row>
    <row r="22">
      <c r="A22" s="4" t="n"/>
      <c r="B22" s="4" t="n"/>
      <c r="C22" s="4" t="n"/>
      <c r="D22" s="4" t="n"/>
      <c r="E22" s="4" t="n"/>
      <c r="F22" s="5" t="n"/>
      <c r="G22" s="6">
        <f>IF(E22="","",F22/E22)</f>
        <v/>
      </c>
      <c r="H22" s="7">
        <f>IF(A22="","",SUMIF('Sales from 1099-DA'!$F:$F,A22,'Sales from 1099-DA'!$D:$D))</f>
        <v/>
      </c>
      <c r="I22" s="7">
        <f>IF(A22="","",E22-H22)</f>
        <v/>
      </c>
      <c r="J22" s="4" t="n"/>
    </row>
    <row r="23">
      <c r="A23" s="4" t="n"/>
      <c r="B23" s="4" t="n"/>
      <c r="C23" s="4" t="n"/>
      <c r="D23" s="4" t="n"/>
      <c r="E23" s="4" t="n"/>
      <c r="F23" s="5" t="n"/>
      <c r="G23" s="6">
        <f>IF(E23="","",F23/E23)</f>
        <v/>
      </c>
      <c r="H23" s="7">
        <f>IF(A23="","",SUMIF('Sales from 1099-DA'!$F:$F,A23,'Sales from 1099-DA'!$D:$D))</f>
        <v/>
      </c>
      <c r="I23" s="7">
        <f>IF(A23="","",E23-H23)</f>
        <v/>
      </c>
      <c r="J23" s="4" t="n"/>
    </row>
    <row r="24">
      <c r="A24" s="4" t="n"/>
      <c r="B24" s="4" t="n"/>
      <c r="C24" s="4" t="n"/>
      <c r="D24" s="4" t="n"/>
      <c r="E24" s="4" t="n"/>
      <c r="F24" s="5" t="n"/>
      <c r="G24" s="6">
        <f>IF(E24="","",F24/E24)</f>
        <v/>
      </c>
      <c r="H24" s="7">
        <f>IF(A24="","",SUMIF('Sales from 1099-DA'!$F:$F,A24,'Sales from 1099-DA'!$D:$D))</f>
        <v/>
      </c>
      <c r="I24" s="7">
        <f>IF(A24="","",E24-H24)</f>
        <v/>
      </c>
      <c r="J24" s="4" t="n"/>
    </row>
    <row r="25">
      <c r="A25" s="4" t="n"/>
      <c r="B25" s="4" t="n"/>
      <c r="C25" s="4" t="n"/>
      <c r="D25" s="4" t="n"/>
      <c r="E25" s="4" t="n"/>
      <c r="F25" s="5" t="n"/>
      <c r="G25" s="6">
        <f>IF(E25="","",F25/E25)</f>
        <v/>
      </c>
      <c r="H25" s="7">
        <f>IF(A25="","",SUMIF('Sales from 1099-DA'!$F:$F,A25,'Sales from 1099-DA'!$D:$D))</f>
        <v/>
      </c>
      <c r="I25" s="7">
        <f>IF(A25="","",E25-H25)</f>
        <v/>
      </c>
      <c r="J25" s="4" t="n"/>
    </row>
    <row r="26">
      <c r="A26" s="4" t="n"/>
      <c r="B26" s="4" t="n"/>
      <c r="C26" s="4" t="n"/>
      <c r="D26" s="4" t="n"/>
      <c r="E26" s="4" t="n"/>
      <c r="F26" s="5" t="n"/>
      <c r="G26" s="6">
        <f>IF(E26="","",F26/E26)</f>
        <v/>
      </c>
      <c r="H26" s="7">
        <f>IF(A26="","",SUMIF('Sales from 1099-DA'!$F:$F,A26,'Sales from 1099-DA'!$D:$D))</f>
        <v/>
      </c>
      <c r="I26" s="7">
        <f>IF(A26="","",E26-H26)</f>
        <v/>
      </c>
      <c r="J26" s="4" t="n"/>
    </row>
    <row r="27">
      <c r="A27" s="4" t="n"/>
      <c r="B27" s="4" t="n"/>
      <c r="C27" s="4" t="n"/>
      <c r="D27" s="4" t="n"/>
      <c r="E27" s="4" t="n"/>
      <c r="F27" s="5" t="n"/>
      <c r="G27" s="6">
        <f>IF(E27="","",F27/E27)</f>
        <v/>
      </c>
      <c r="H27" s="7">
        <f>IF(A27="","",SUMIF('Sales from 1099-DA'!$F:$F,A27,'Sales from 1099-DA'!$D:$D))</f>
        <v/>
      </c>
      <c r="I27" s="7">
        <f>IF(A27="","",E27-H27)</f>
        <v/>
      </c>
      <c r="J27" s="4" t="n"/>
    </row>
    <row r="28">
      <c r="A28" s="4" t="n"/>
      <c r="B28" s="4" t="n"/>
      <c r="C28" s="4" t="n"/>
      <c r="D28" s="4" t="n"/>
      <c r="E28" s="4" t="n"/>
      <c r="F28" s="5" t="n"/>
      <c r="G28" s="6">
        <f>IF(E28="","",F28/E28)</f>
        <v/>
      </c>
      <c r="H28" s="7">
        <f>IF(A28="","",SUMIF('Sales from 1099-DA'!$F:$F,A28,'Sales from 1099-DA'!$D:$D))</f>
        <v/>
      </c>
      <c r="I28" s="7">
        <f>IF(A28="","",E28-H28)</f>
        <v/>
      </c>
      <c r="J28" s="4" t="n"/>
    </row>
    <row r="29">
      <c r="A29" s="4" t="n"/>
      <c r="B29" s="4" t="n"/>
      <c r="C29" s="4" t="n"/>
      <c r="D29" s="4" t="n"/>
      <c r="E29" s="4" t="n"/>
      <c r="F29" s="5" t="n"/>
      <c r="G29" s="6">
        <f>IF(E29="","",F29/E29)</f>
        <v/>
      </c>
      <c r="H29" s="7">
        <f>IF(A29="","",SUMIF('Sales from 1099-DA'!$F:$F,A29,'Sales from 1099-DA'!$D:$D))</f>
        <v/>
      </c>
      <c r="I29" s="7">
        <f>IF(A29="","",E29-H29)</f>
        <v/>
      </c>
      <c r="J29" s="4" t="n"/>
    </row>
    <row r="30">
      <c r="A30" s="4" t="n"/>
      <c r="B30" s="4" t="n"/>
      <c r="C30" s="4" t="n"/>
      <c r="D30" s="4" t="n"/>
      <c r="E30" s="4" t="n"/>
      <c r="F30" s="5" t="n"/>
      <c r="G30" s="6">
        <f>IF(E30="","",F30/E30)</f>
        <v/>
      </c>
      <c r="H30" s="7">
        <f>IF(A30="","",SUMIF('Sales from 1099-DA'!$F:$F,A30,'Sales from 1099-DA'!$D:$D))</f>
        <v/>
      </c>
      <c r="I30" s="7">
        <f>IF(A30="","",E30-H30)</f>
        <v/>
      </c>
      <c r="J30" s="4" t="n"/>
    </row>
    <row r="31">
      <c r="A31" s="4" t="n"/>
      <c r="B31" s="4" t="n"/>
      <c r="C31" s="4" t="n"/>
      <c r="D31" s="4" t="n"/>
      <c r="E31" s="4" t="n"/>
      <c r="F31" s="5" t="n"/>
      <c r="G31" s="6">
        <f>IF(E31="","",F31/E31)</f>
        <v/>
      </c>
      <c r="H31" s="7">
        <f>IF(A31="","",SUMIF('Sales from 1099-DA'!$F:$F,A31,'Sales from 1099-DA'!$D:$D))</f>
        <v/>
      </c>
      <c r="I31" s="7">
        <f>IF(A31="","",E31-H31)</f>
        <v/>
      </c>
      <c r="J31" s="4" t="n"/>
    </row>
    <row r="32">
      <c r="A32" s="4" t="n"/>
      <c r="B32" s="4" t="n"/>
      <c r="C32" s="4" t="n"/>
      <c r="D32" s="4" t="n"/>
      <c r="E32" s="4" t="n"/>
      <c r="F32" s="5" t="n"/>
      <c r="G32" s="6">
        <f>IF(E32="","",F32/E32)</f>
        <v/>
      </c>
      <c r="H32" s="7">
        <f>IF(A32="","",SUMIF('Sales from 1099-DA'!$F:$F,A32,'Sales from 1099-DA'!$D:$D))</f>
        <v/>
      </c>
      <c r="I32" s="7">
        <f>IF(A32="","",E32-H32)</f>
        <v/>
      </c>
      <c r="J32" s="4" t="n"/>
    </row>
    <row r="33">
      <c r="A33" s="4" t="n"/>
      <c r="B33" s="4" t="n"/>
      <c r="C33" s="4" t="n"/>
      <c r="D33" s="4" t="n"/>
      <c r="E33" s="4" t="n"/>
      <c r="F33" s="5" t="n"/>
      <c r="G33" s="6">
        <f>IF(E33="","",F33/E33)</f>
        <v/>
      </c>
      <c r="H33" s="7">
        <f>IF(A33="","",SUMIF('Sales from 1099-DA'!$F:$F,A33,'Sales from 1099-DA'!$D:$D))</f>
        <v/>
      </c>
      <c r="I33" s="7">
        <f>IF(A33="","",E33-H33)</f>
        <v/>
      </c>
      <c r="J33" s="4" t="n"/>
    </row>
    <row r="34">
      <c r="A34" s="4" t="n"/>
      <c r="B34" s="4" t="n"/>
      <c r="C34" s="4" t="n"/>
      <c r="D34" s="4" t="n"/>
      <c r="E34" s="4" t="n"/>
      <c r="F34" s="5" t="n"/>
      <c r="G34" s="6">
        <f>IF(E34="","",F34/E34)</f>
        <v/>
      </c>
      <c r="H34" s="7">
        <f>IF(A34="","",SUMIF('Sales from 1099-DA'!$F:$F,A34,'Sales from 1099-DA'!$D:$D))</f>
        <v/>
      </c>
      <c r="I34" s="7">
        <f>IF(A34="","",E34-H34)</f>
        <v/>
      </c>
      <c r="J34" s="4" t="n"/>
    </row>
    <row r="35">
      <c r="A35" s="4" t="n"/>
      <c r="B35" s="4" t="n"/>
      <c r="C35" s="4" t="n"/>
      <c r="D35" s="4" t="n"/>
      <c r="E35" s="4" t="n"/>
      <c r="F35" s="5" t="n"/>
      <c r="G35" s="6">
        <f>IF(E35="","",F35/E35)</f>
        <v/>
      </c>
      <c r="H35" s="7">
        <f>IF(A35="","",SUMIF('Sales from 1099-DA'!$F:$F,A35,'Sales from 1099-DA'!$D:$D))</f>
        <v/>
      </c>
      <c r="I35" s="7">
        <f>IF(A35="","",E35-H35)</f>
        <v/>
      </c>
      <c r="J35" s="4" t="n"/>
    </row>
    <row r="36">
      <c r="A36" s="4" t="n"/>
      <c r="B36" s="4" t="n"/>
      <c r="C36" s="4" t="n"/>
      <c r="D36" s="4" t="n"/>
      <c r="E36" s="4" t="n"/>
      <c r="F36" s="5" t="n"/>
      <c r="G36" s="6">
        <f>IF(E36="","",F36/E36)</f>
        <v/>
      </c>
      <c r="H36" s="7">
        <f>IF(A36="","",SUMIF('Sales from 1099-DA'!$F:$F,A36,'Sales from 1099-DA'!$D:$D))</f>
        <v/>
      </c>
      <c r="I36" s="7">
        <f>IF(A36="","",E36-H36)</f>
        <v/>
      </c>
      <c r="J36" s="4" t="n"/>
    </row>
    <row r="37">
      <c r="A37" s="4" t="n"/>
      <c r="B37" s="4" t="n"/>
      <c r="C37" s="4" t="n"/>
      <c r="D37" s="4" t="n"/>
      <c r="E37" s="4" t="n"/>
      <c r="F37" s="5" t="n"/>
      <c r="G37" s="6">
        <f>IF(E37="","",F37/E37)</f>
        <v/>
      </c>
      <c r="H37" s="7">
        <f>IF(A37="","",SUMIF('Sales from 1099-DA'!$F:$F,A37,'Sales from 1099-DA'!$D:$D))</f>
        <v/>
      </c>
      <c r="I37" s="7">
        <f>IF(A37="","",E37-H37)</f>
        <v/>
      </c>
      <c r="J37" s="4" t="n"/>
    </row>
    <row r="38">
      <c r="A38" s="4" t="n"/>
      <c r="B38" s="4" t="n"/>
      <c r="C38" s="4" t="n"/>
      <c r="D38" s="4" t="n"/>
      <c r="E38" s="4" t="n"/>
      <c r="F38" s="5" t="n"/>
      <c r="G38" s="6">
        <f>IF(E38="","",F38/E38)</f>
        <v/>
      </c>
      <c r="H38" s="7">
        <f>IF(A38="","",SUMIF('Sales from 1099-DA'!$F:$F,A38,'Sales from 1099-DA'!$D:$D))</f>
        <v/>
      </c>
      <c r="I38" s="7">
        <f>IF(A38="","",E38-H38)</f>
        <v/>
      </c>
      <c r="J38" s="4" t="n"/>
    </row>
    <row r="39">
      <c r="A39" s="4" t="n"/>
      <c r="B39" s="4" t="n"/>
      <c r="C39" s="4" t="n"/>
      <c r="D39" s="4" t="n"/>
      <c r="E39" s="4" t="n"/>
      <c r="F39" s="5" t="n"/>
      <c r="G39" s="6">
        <f>IF(E39="","",F39/E39)</f>
        <v/>
      </c>
      <c r="H39" s="7">
        <f>IF(A39="","",SUMIF('Sales from 1099-DA'!$F:$F,A39,'Sales from 1099-DA'!$D:$D))</f>
        <v/>
      </c>
      <c r="I39" s="7">
        <f>IF(A39="","",E39-H39)</f>
        <v/>
      </c>
      <c r="J39" s="4" t="n"/>
    </row>
    <row r="40">
      <c r="A40" s="4" t="n"/>
      <c r="B40" s="4" t="n"/>
      <c r="C40" s="4" t="n"/>
      <c r="D40" s="4" t="n"/>
      <c r="E40" s="4" t="n"/>
      <c r="F40" s="5" t="n"/>
      <c r="G40" s="6">
        <f>IF(E40="","",F40/E40)</f>
        <v/>
      </c>
      <c r="H40" s="7">
        <f>IF(A40="","",SUMIF('Sales from 1099-DA'!$F:$F,A40,'Sales from 1099-DA'!$D:$D))</f>
        <v/>
      </c>
      <c r="I40" s="7">
        <f>IF(A40="","",E40-H40)</f>
        <v/>
      </c>
      <c r="J40" s="4" t="n"/>
    </row>
    <row r="41">
      <c r="A41" s="4" t="n"/>
      <c r="B41" s="4" t="n"/>
      <c r="C41" s="4" t="n"/>
      <c r="D41" s="4" t="n"/>
      <c r="E41" s="4" t="n"/>
      <c r="F41" s="5" t="n"/>
      <c r="G41" s="6">
        <f>IF(E41="","",F41/E41)</f>
        <v/>
      </c>
      <c r="H41" s="7">
        <f>IF(A41="","",SUMIF('Sales from 1099-DA'!$F:$F,A41,'Sales from 1099-DA'!$D:$D))</f>
        <v/>
      </c>
      <c r="I41" s="7">
        <f>IF(A41="","",E41-H41)</f>
        <v/>
      </c>
      <c r="J41" s="4" t="n"/>
    </row>
    <row r="42">
      <c r="A42" s="4" t="n"/>
      <c r="B42" s="4" t="n"/>
      <c r="C42" s="4" t="n"/>
      <c r="D42" s="4" t="n"/>
      <c r="E42" s="4" t="n"/>
      <c r="F42" s="5" t="n"/>
      <c r="G42" s="6">
        <f>IF(E42="","",F42/E42)</f>
        <v/>
      </c>
      <c r="H42" s="7">
        <f>IF(A42="","",SUMIF('Sales from 1099-DA'!$F:$F,A42,'Sales from 1099-DA'!$D:$D))</f>
        <v/>
      </c>
      <c r="I42" s="7">
        <f>IF(A42="","",E42-H42)</f>
        <v/>
      </c>
      <c r="J42" s="4" t="n"/>
    </row>
    <row r="43">
      <c r="A43" s="4" t="n"/>
      <c r="B43" s="4" t="n"/>
      <c r="C43" s="4" t="n"/>
      <c r="D43" s="4" t="n"/>
      <c r="E43" s="4" t="n"/>
      <c r="F43" s="5" t="n"/>
      <c r="G43" s="6">
        <f>IF(E43="","",F43/E43)</f>
        <v/>
      </c>
      <c r="H43" s="7">
        <f>IF(A43="","",SUMIF('Sales from 1099-DA'!$F:$F,A43,'Sales from 1099-DA'!$D:$D))</f>
        <v/>
      </c>
      <c r="I43" s="7">
        <f>IF(A43="","",E43-H43)</f>
        <v/>
      </c>
      <c r="J43" s="4" t="n"/>
    </row>
    <row r="44">
      <c r="A44" s="4" t="n"/>
      <c r="B44" s="4" t="n"/>
      <c r="C44" s="4" t="n"/>
      <c r="D44" s="4" t="n"/>
      <c r="E44" s="4" t="n"/>
      <c r="F44" s="5" t="n"/>
      <c r="G44" s="6">
        <f>IF(E44="","",F44/E44)</f>
        <v/>
      </c>
      <c r="H44" s="7">
        <f>IF(A44="","",SUMIF('Sales from 1099-DA'!$F:$F,A44,'Sales from 1099-DA'!$D:$D))</f>
        <v/>
      </c>
      <c r="I44" s="7">
        <f>IF(A44="","",E44-H44)</f>
        <v/>
      </c>
      <c r="J44" s="4" t="n"/>
    </row>
    <row r="45">
      <c r="A45" s="4" t="n"/>
      <c r="B45" s="4" t="n"/>
      <c r="C45" s="4" t="n"/>
      <c r="D45" s="4" t="n"/>
      <c r="E45" s="4" t="n"/>
      <c r="F45" s="5" t="n"/>
      <c r="G45" s="6">
        <f>IF(E45="","",F45/E45)</f>
        <v/>
      </c>
      <c r="H45" s="7">
        <f>IF(A45="","",SUMIF('Sales from 1099-DA'!$F:$F,A45,'Sales from 1099-DA'!$D:$D))</f>
        <v/>
      </c>
      <c r="I45" s="7">
        <f>IF(A45="","",E45-H45)</f>
        <v/>
      </c>
      <c r="J45" s="4" t="n"/>
    </row>
    <row r="46">
      <c r="A46" s="4" t="n"/>
      <c r="B46" s="4" t="n"/>
      <c r="C46" s="4" t="n"/>
      <c r="D46" s="4" t="n"/>
      <c r="E46" s="4" t="n"/>
      <c r="F46" s="5" t="n"/>
      <c r="G46" s="6">
        <f>IF(E46="","",F46/E46)</f>
        <v/>
      </c>
      <c r="H46" s="7">
        <f>IF(A46="","",SUMIF('Sales from 1099-DA'!$F:$F,A46,'Sales from 1099-DA'!$D:$D))</f>
        <v/>
      </c>
      <c r="I46" s="7">
        <f>IF(A46="","",E46-H46)</f>
        <v/>
      </c>
      <c r="J46" s="4" t="n"/>
    </row>
    <row r="47">
      <c r="A47" s="4" t="n"/>
      <c r="B47" s="4" t="n"/>
      <c r="C47" s="4" t="n"/>
      <c r="D47" s="4" t="n"/>
      <c r="E47" s="4" t="n"/>
      <c r="F47" s="5" t="n"/>
      <c r="G47" s="6">
        <f>IF(E47="","",F47/E47)</f>
        <v/>
      </c>
      <c r="H47" s="7">
        <f>IF(A47="","",SUMIF('Sales from 1099-DA'!$F:$F,A47,'Sales from 1099-DA'!$D:$D))</f>
        <v/>
      </c>
      <c r="I47" s="7">
        <f>IF(A47="","",E47-H47)</f>
        <v/>
      </c>
      <c r="J47" s="4" t="n"/>
    </row>
    <row r="48">
      <c r="A48" s="4" t="n"/>
      <c r="B48" s="4" t="n"/>
      <c r="C48" s="4" t="n"/>
      <c r="D48" s="4" t="n"/>
      <c r="E48" s="4" t="n"/>
      <c r="F48" s="5" t="n"/>
      <c r="G48" s="6">
        <f>IF(E48="","",F48/E48)</f>
        <v/>
      </c>
      <c r="H48" s="7">
        <f>IF(A48="","",SUMIF('Sales from 1099-DA'!$F:$F,A48,'Sales from 1099-DA'!$D:$D))</f>
        <v/>
      </c>
      <c r="I48" s="7">
        <f>IF(A48="","",E48-H48)</f>
        <v/>
      </c>
      <c r="J48" s="4" t="n"/>
    </row>
    <row r="49">
      <c r="A49" s="4" t="n"/>
      <c r="B49" s="4" t="n"/>
      <c r="C49" s="4" t="n"/>
      <c r="D49" s="4" t="n"/>
      <c r="E49" s="4" t="n"/>
      <c r="F49" s="5" t="n"/>
      <c r="G49" s="6">
        <f>IF(E49="","",F49/E49)</f>
        <v/>
      </c>
      <c r="H49" s="7">
        <f>IF(A49="","",SUMIF('Sales from 1099-DA'!$F:$F,A49,'Sales from 1099-DA'!$D:$D))</f>
        <v/>
      </c>
      <c r="I49" s="7">
        <f>IF(A49="","",E49-H49)</f>
        <v/>
      </c>
      <c r="J49" s="4" t="n"/>
    </row>
    <row r="50">
      <c r="A50" s="4" t="n"/>
      <c r="B50" s="4" t="n"/>
      <c r="C50" s="4" t="n"/>
      <c r="D50" s="4" t="n"/>
      <c r="E50" s="4" t="n"/>
      <c r="F50" s="5" t="n"/>
      <c r="G50" s="6">
        <f>IF(E50="","",F50/E50)</f>
        <v/>
      </c>
      <c r="H50" s="7">
        <f>IF(A50="","",SUMIF('Sales from 1099-DA'!$F:$F,A50,'Sales from 1099-DA'!$D:$D))</f>
        <v/>
      </c>
      <c r="I50" s="7">
        <f>IF(A50="","",E50-H50)</f>
        <v/>
      </c>
      <c r="J50" s="4" t="n"/>
    </row>
    <row r="51">
      <c r="A51" s="4" t="n"/>
      <c r="B51" s="4" t="n"/>
      <c r="C51" s="4" t="n"/>
      <c r="D51" s="4" t="n"/>
      <c r="E51" s="4" t="n"/>
      <c r="F51" s="5" t="n"/>
      <c r="G51" s="6">
        <f>IF(E51="","",F51/E51)</f>
        <v/>
      </c>
      <c r="H51" s="7">
        <f>IF(A51="","",SUMIF('Sales from 1099-DA'!$F:$F,A51,'Sales from 1099-DA'!$D:$D))</f>
        <v/>
      </c>
      <c r="I51" s="7">
        <f>IF(A51="","",E51-H51)</f>
        <v/>
      </c>
      <c r="J51" s="4" t="n"/>
    </row>
    <row r="52">
      <c r="A52" s="4" t="n"/>
      <c r="B52" s="4" t="n"/>
      <c r="C52" s="4" t="n"/>
      <c r="D52" s="4" t="n"/>
      <c r="E52" s="4" t="n"/>
      <c r="F52" s="5" t="n"/>
      <c r="G52" s="6">
        <f>IF(E52="","",F52/E52)</f>
        <v/>
      </c>
      <c r="H52" s="7">
        <f>IF(A52="","",SUMIF('Sales from 1099-DA'!$F:$F,A52,'Sales from 1099-DA'!$D:$D))</f>
        <v/>
      </c>
      <c r="I52" s="7">
        <f>IF(A52="","",E52-H52)</f>
        <v/>
      </c>
      <c r="J52" s="4" t="n"/>
    </row>
    <row r="53">
      <c r="A53" s="4" t="n"/>
      <c r="B53" s="4" t="n"/>
      <c r="C53" s="4" t="n"/>
      <c r="D53" s="4" t="n"/>
      <c r="E53" s="4" t="n"/>
      <c r="F53" s="5" t="n"/>
      <c r="G53" s="6">
        <f>IF(E53="","",F53/E53)</f>
        <v/>
      </c>
      <c r="H53" s="7">
        <f>IF(A53="","",SUMIF('Sales from 1099-DA'!$F:$F,A53,'Sales from 1099-DA'!$D:$D))</f>
        <v/>
      </c>
      <c r="I53" s="7">
        <f>IF(A53="","",E53-H53)</f>
        <v/>
      </c>
      <c r="J53" s="4" t="n"/>
    </row>
    <row r="54">
      <c r="A54" s="4" t="n"/>
      <c r="B54" s="4" t="n"/>
      <c r="C54" s="4" t="n"/>
      <c r="D54" s="4" t="n"/>
      <c r="E54" s="4" t="n"/>
      <c r="F54" s="5" t="n"/>
      <c r="G54" s="6">
        <f>IF(E54="","",F54/E54)</f>
        <v/>
      </c>
      <c r="H54" s="7">
        <f>IF(A54="","",SUMIF('Sales from 1099-DA'!$F:$F,A54,'Sales from 1099-DA'!$D:$D))</f>
        <v/>
      </c>
      <c r="I54" s="7">
        <f>IF(A54="","",E54-H54)</f>
        <v/>
      </c>
      <c r="J54" s="4" t="n"/>
    </row>
    <row r="55">
      <c r="A55" s="4" t="n"/>
      <c r="B55" s="4" t="n"/>
      <c r="C55" s="4" t="n"/>
      <c r="D55" s="4" t="n"/>
      <c r="E55" s="4" t="n"/>
      <c r="F55" s="5" t="n"/>
      <c r="G55" s="6">
        <f>IF(E55="","",F55/E55)</f>
        <v/>
      </c>
      <c r="H55" s="7">
        <f>IF(A55="","",SUMIF('Sales from 1099-DA'!$F:$F,A55,'Sales from 1099-DA'!$D:$D))</f>
        <v/>
      </c>
      <c r="I55" s="7">
        <f>IF(A55="","",E55-H55)</f>
        <v/>
      </c>
      <c r="J55" s="4" t="n"/>
    </row>
    <row r="56">
      <c r="A56" s="4" t="n"/>
      <c r="B56" s="4" t="n"/>
      <c r="C56" s="4" t="n"/>
      <c r="D56" s="4" t="n"/>
      <c r="E56" s="4" t="n"/>
      <c r="F56" s="5" t="n"/>
      <c r="G56" s="6">
        <f>IF(E56="","",F56/E56)</f>
        <v/>
      </c>
      <c r="H56" s="7">
        <f>IF(A56="","",SUMIF('Sales from 1099-DA'!$F:$F,A56,'Sales from 1099-DA'!$D:$D))</f>
        <v/>
      </c>
      <c r="I56" s="7">
        <f>IF(A56="","",E56-H56)</f>
        <v/>
      </c>
      <c r="J56" s="4" t="n"/>
    </row>
    <row r="57">
      <c r="A57" s="4" t="n"/>
      <c r="B57" s="4" t="n"/>
      <c r="C57" s="4" t="n"/>
      <c r="D57" s="4" t="n"/>
      <c r="E57" s="4" t="n"/>
      <c r="F57" s="5" t="n"/>
      <c r="G57" s="6">
        <f>IF(E57="","",F57/E57)</f>
        <v/>
      </c>
      <c r="H57" s="7">
        <f>IF(A57="","",SUMIF('Sales from 1099-DA'!$F:$F,A57,'Sales from 1099-DA'!$D:$D))</f>
        <v/>
      </c>
      <c r="I57" s="7">
        <f>IF(A57="","",E57-H57)</f>
        <v/>
      </c>
      <c r="J57" s="4" t="n"/>
    </row>
    <row r="58">
      <c r="A58" s="4" t="n"/>
      <c r="B58" s="4" t="n"/>
      <c r="C58" s="4" t="n"/>
      <c r="D58" s="4" t="n"/>
      <c r="E58" s="4" t="n"/>
      <c r="F58" s="5" t="n"/>
      <c r="G58" s="6">
        <f>IF(E58="","",F58/E58)</f>
        <v/>
      </c>
      <c r="H58" s="7">
        <f>IF(A58="","",SUMIF('Sales from 1099-DA'!$F:$F,A58,'Sales from 1099-DA'!$D:$D))</f>
        <v/>
      </c>
      <c r="I58" s="7">
        <f>IF(A58="","",E58-H58)</f>
        <v/>
      </c>
      <c r="J58" s="4" t="n"/>
    </row>
    <row r="59">
      <c r="A59" s="4" t="n"/>
      <c r="B59" s="4" t="n"/>
      <c r="C59" s="4" t="n"/>
      <c r="D59" s="4" t="n"/>
      <c r="E59" s="4" t="n"/>
      <c r="F59" s="5" t="n"/>
      <c r="G59" s="6">
        <f>IF(E59="","",F59/E59)</f>
        <v/>
      </c>
      <c r="H59" s="7">
        <f>IF(A59="","",SUMIF('Sales from 1099-DA'!$F:$F,A59,'Sales from 1099-DA'!$D:$D))</f>
        <v/>
      </c>
      <c r="I59" s="7">
        <f>IF(A59="","",E59-H59)</f>
        <v/>
      </c>
      <c r="J59" s="4" t="n"/>
    </row>
    <row r="60">
      <c r="A60" s="4" t="n"/>
      <c r="B60" s="4" t="n"/>
      <c r="C60" s="4" t="n"/>
      <c r="D60" s="4" t="n"/>
      <c r="E60" s="4" t="n"/>
      <c r="F60" s="5" t="n"/>
      <c r="G60" s="6">
        <f>IF(E60="","",F60/E60)</f>
        <v/>
      </c>
      <c r="H60" s="7">
        <f>IF(A60="","",SUMIF('Sales from 1099-DA'!$F:$F,A60,'Sales from 1099-DA'!$D:$D))</f>
        <v/>
      </c>
      <c r="I60" s="7">
        <f>IF(A60="","",E60-H60)</f>
        <v/>
      </c>
      <c r="J60" s="4" t="n"/>
    </row>
    <row r="61">
      <c r="A61" s="4" t="n"/>
      <c r="B61" s="4" t="n"/>
      <c r="C61" s="4" t="n"/>
      <c r="D61" s="4" t="n"/>
      <c r="E61" s="4" t="n"/>
      <c r="F61" s="5" t="n"/>
      <c r="G61" s="6">
        <f>IF(E61="","",F61/E61)</f>
        <v/>
      </c>
      <c r="H61" s="7">
        <f>IF(A61="","",SUMIF('Sales from 1099-DA'!$F:$F,A61,'Sales from 1099-DA'!$D:$D))</f>
        <v/>
      </c>
      <c r="I61" s="7">
        <f>IF(A61="","",E61-H61)</f>
        <v/>
      </c>
      <c r="J61" s="4" t="n"/>
    </row>
    <row r="62">
      <c r="A62" s="4" t="n"/>
      <c r="B62" s="4" t="n"/>
      <c r="C62" s="4" t="n"/>
      <c r="D62" s="4" t="n"/>
      <c r="E62" s="4" t="n"/>
      <c r="F62" s="5" t="n"/>
      <c r="G62" s="6">
        <f>IF(E62="","",F62/E62)</f>
        <v/>
      </c>
      <c r="H62" s="7">
        <f>IF(A62="","",SUMIF('Sales from 1099-DA'!$F:$F,A62,'Sales from 1099-DA'!$D:$D))</f>
        <v/>
      </c>
      <c r="I62" s="7">
        <f>IF(A62="","",E62-H62)</f>
        <v/>
      </c>
      <c r="J62" s="4" t="n"/>
    </row>
    <row r="63">
      <c r="A63" s="4" t="n"/>
      <c r="B63" s="4" t="n"/>
      <c r="C63" s="4" t="n"/>
      <c r="D63" s="4" t="n"/>
      <c r="E63" s="4" t="n"/>
      <c r="F63" s="5" t="n"/>
      <c r="G63" s="6">
        <f>IF(E63="","",F63/E63)</f>
        <v/>
      </c>
      <c r="H63" s="7">
        <f>IF(A63="","",SUMIF('Sales from 1099-DA'!$F:$F,A63,'Sales from 1099-DA'!$D:$D))</f>
        <v/>
      </c>
      <c r="I63" s="7">
        <f>IF(A63="","",E63-H63)</f>
        <v/>
      </c>
      <c r="J63" s="4" t="n"/>
    </row>
    <row r="64">
      <c r="A64" s="4" t="n"/>
      <c r="B64" s="4" t="n"/>
      <c r="C64" s="4" t="n"/>
      <c r="D64" s="4" t="n"/>
      <c r="E64" s="4" t="n"/>
      <c r="F64" s="5" t="n"/>
      <c r="G64" s="6">
        <f>IF(E64="","",F64/E64)</f>
        <v/>
      </c>
      <c r="H64" s="7">
        <f>IF(A64="","",SUMIF('Sales from 1099-DA'!$F:$F,A64,'Sales from 1099-DA'!$D:$D))</f>
        <v/>
      </c>
      <c r="I64" s="7">
        <f>IF(A64="","",E64-H64)</f>
        <v/>
      </c>
      <c r="J64" s="4" t="n"/>
    </row>
    <row r="65">
      <c r="A65" s="4" t="n"/>
      <c r="B65" s="4" t="n"/>
      <c r="C65" s="4" t="n"/>
      <c r="D65" s="4" t="n"/>
      <c r="E65" s="4" t="n"/>
      <c r="F65" s="5" t="n"/>
      <c r="G65" s="6">
        <f>IF(E65="","",F65/E65)</f>
        <v/>
      </c>
      <c r="H65" s="7">
        <f>IF(A65="","",SUMIF('Sales from 1099-DA'!$F:$F,A65,'Sales from 1099-DA'!$D:$D))</f>
        <v/>
      </c>
      <c r="I65" s="7">
        <f>IF(A65="","",E65-H65)</f>
        <v/>
      </c>
      <c r="J65" s="4" t="n"/>
    </row>
    <row r="66">
      <c r="A66" s="4" t="n"/>
      <c r="B66" s="4" t="n"/>
      <c r="C66" s="4" t="n"/>
      <c r="D66" s="4" t="n"/>
      <c r="E66" s="4" t="n"/>
      <c r="F66" s="5" t="n"/>
      <c r="G66" s="6">
        <f>IF(E66="","",F66/E66)</f>
        <v/>
      </c>
      <c r="H66" s="7">
        <f>IF(A66="","",SUMIF('Sales from 1099-DA'!$F:$F,A66,'Sales from 1099-DA'!$D:$D))</f>
        <v/>
      </c>
      <c r="I66" s="7">
        <f>IF(A66="","",E66-H66)</f>
        <v/>
      </c>
      <c r="J66" s="4" t="n"/>
    </row>
    <row r="67">
      <c r="A67" s="4" t="n"/>
      <c r="B67" s="4" t="n"/>
      <c r="C67" s="4" t="n"/>
      <c r="D67" s="4" t="n"/>
      <c r="E67" s="4" t="n"/>
      <c r="F67" s="5" t="n"/>
      <c r="G67" s="6">
        <f>IF(E67="","",F67/E67)</f>
        <v/>
      </c>
      <c r="H67" s="7">
        <f>IF(A67="","",SUMIF('Sales from 1099-DA'!$F:$F,A67,'Sales from 1099-DA'!$D:$D))</f>
        <v/>
      </c>
      <c r="I67" s="7">
        <f>IF(A67="","",E67-H67)</f>
        <v/>
      </c>
      <c r="J67" s="4" t="n"/>
    </row>
    <row r="68">
      <c r="A68" s="4" t="n"/>
      <c r="B68" s="4" t="n"/>
      <c r="C68" s="4" t="n"/>
      <c r="D68" s="4" t="n"/>
      <c r="E68" s="4" t="n"/>
      <c r="F68" s="5" t="n"/>
      <c r="G68" s="6">
        <f>IF(E68="","",F68/E68)</f>
        <v/>
      </c>
      <c r="H68" s="7">
        <f>IF(A68="","",SUMIF('Sales from 1099-DA'!$F:$F,A68,'Sales from 1099-DA'!$D:$D))</f>
        <v/>
      </c>
      <c r="I68" s="7">
        <f>IF(A68="","",E68-H68)</f>
        <v/>
      </c>
      <c r="J68" s="4" t="n"/>
    </row>
    <row r="69">
      <c r="A69" s="4" t="n"/>
      <c r="B69" s="4" t="n"/>
      <c r="C69" s="4" t="n"/>
      <c r="D69" s="4" t="n"/>
      <c r="E69" s="4" t="n"/>
      <c r="F69" s="5" t="n"/>
      <c r="G69" s="6">
        <f>IF(E69="","",F69/E69)</f>
        <v/>
      </c>
      <c r="H69" s="7">
        <f>IF(A69="","",SUMIF('Sales from 1099-DA'!$F:$F,A69,'Sales from 1099-DA'!$D:$D))</f>
        <v/>
      </c>
      <c r="I69" s="7">
        <f>IF(A69="","",E69-H69)</f>
        <v/>
      </c>
      <c r="J69" s="4" t="n"/>
    </row>
    <row r="70">
      <c r="A70" s="4" t="n"/>
      <c r="B70" s="4" t="n"/>
      <c r="C70" s="4" t="n"/>
      <c r="D70" s="4" t="n"/>
      <c r="E70" s="4" t="n"/>
      <c r="F70" s="5" t="n"/>
      <c r="G70" s="6">
        <f>IF(E70="","",F70/E70)</f>
        <v/>
      </c>
      <c r="H70" s="7">
        <f>IF(A70="","",SUMIF('Sales from 1099-DA'!$F:$F,A70,'Sales from 1099-DA'!$D:$D))</f>
        <v/>
      </c>
      <c r="I70" s="7">
        <f>IF(A70="","",E70-H70)</f>
        <v/>
      </c>
      <c r="J70" s="4" t="n"/>
    </row>
    <row r="71">
      <c r="A71" s="4" t="n"/>
      <c r="B71" s="4" t="n"/>
      <c r="C71" s="4" t="n"/>
      <c r="D71" s="4" t="n"/>
      <c r="E71" s="4" t="n"/>
      <c r="F71" s="5" t="n"/>
      <c r="G71" s="6">
        <f>IF(E71="","",F71/E71)</f>
        <v/>
      </c>
      <c r="H71" s="7">
        <f>IF(A71="","",SUMIF('Sales from 1099-DA'!$F:$F,A71,'Sales from 1099-DA'!$D:$D))</f>
        <v/>
      </c>
      <c r="I71" s="7">
        <f>IF(A71="","",E71-H71)</f>
        <v/>
      </c>
      <c r="J71" s="4" t="n"/>
    </row>
    <row r="72">
      <c r="A72" s="4" t="n"/>
      <c r="B72" s="4" t="n"/>
      <c r="C72" s="4" t="n"/>
      <c r="D72" s="4" t="n"/>
      <c r="E72" s="4" t="n"/>
      <c r="F72" s="5" t="n"/>
      <c r="G72" s="6">
        <f>IF(E72="","",F72/E72)</f>
        <v/>
      </c>
      <c r="H72" s="7">
        <f>IF(A72="","",SUMIF('Sales from 1099-DA'!$F:$F,A72,'Sales from 1099-DA'!$D:$D))</f>
        <v/>
      </c>
      <c r="I72" s="7">
        <f>IF(A72="","",E72-H72)</f>
        <v/>
      </c>
      <c r="J72" s="4" t="n"/>
    </row>
    <row r="73">
      <c r="A73" s="4" t="n"/>
      <c r="B73" s="4" t="n"/>
      <c r="C73" s="4" t="n"/>
      <c r="D73" s="4" t="n"/>
      <c r="E73" s="4" t="n"/>
      <c r="F73" s="5" t="n"/>
      <c r="G73" s="6">
        <f>IF(E73="","",F73/E73)</f>
        <v/>
      </c>
      <c r="H73" s="7">
        <f>IF(A73="","",SUMIF('Sales from 1099-DA'!$F:$F,A73,'Sales from 1099-DA'!$D:$D))</f>
        <v/>
      </c>
      <c r="I73" s="7">
        <f>IF(A73="","",E73-H73)</f>
        <v/>
      </c>
      <c r="J73" s="4" t="n"/>
    </row>
    <row r="74">
      <c r="A74" s="4" t="n"/>
      <c r="B74" s="4" t="n"/>
      <c r="C74" s="4" t="n"/>
      <c r="D74" s="4" t="n"/>
      <c r="E74" s="4" t="n"/>
      <c r="F74" s="5" t="n"/>
      <c r="G74" s="6">
        <f>IF(E74="","",F74/E74)</f>
        <v/>
      </c>
      <c r="H74" s="7">
        <f>IF(A74="","",SUMIF('Sales from 1099-DA'!$F:$F,A74,'Sales from 1099-DA'!$D:$D))</f>
        <v/>
      </c>
      <c r="I74" s="7">
        <f>IF(A74="","",E74-H74)</f>
        <v/>
      </c>
      <c r="J74" s="4" t="n"/>
    </row>
    <row r="75">
      <c r="A75" s="4" t="n"/>
      <c r="B75" s="4" t="n"/>
      <c r="C75" s="4" t="n"/>
      <c r="D75" s="4" t="n"/>
      <c r="E75" s="4" t="n"/>
      <c r="F75" s="5" t="n"/>
      <c r="G75" s="6">
        <f>IF(E75="","",F75/E75)</f>
        <v/>
      </c>
      <c r="H75" s="7">
        <f>IF(A75="","",SUMIF('Sales from 1099-DA'!$F:$F,A75,'Sales from 1099-DA'!$D:$D))</f>
        <v/>
      </c>
      <c r="I75" s="7">
        <f>IF(A75="","",E75-H75)</f>
        <v/>
      </c>
      <c r="J75" s="4" t="n"/>
    </row>
    <row r="76">
      <c r="A76" s="4" t="n"/>
      <c r="B76" s="4" t="n"/>
      <c r="C76" s="4" t="n"/>
      <c r="D76" s="4" t="n"/>
      <c r="E76" s="4" t="n"/>
      <c r="F76" s="5" t="n"/>
      <c r="G76" s="6">
        <f>IF(E76="","",F76/E76)</f>
        <v/>
      </c>
      <c r="H76" s="7">
        <f>IF(A76="","",SUMIF('Sales from 1099-DA'!$F:$F,A76,'Sales from 1099-DA'!$D:$D))</f>
        <v/>
      </c>
      <c r="I76" s="7">
        <f>IF(A76="","",E76-H76)</f>
        <v/>
      </c>
      <c r="J76" s="4" t="n"/>
    </row>
    <row r="77">
      <c r="A77" s="4" t="n"/>
      <c r="B77" s="4" t="n"/>
      <c r="C77" s="4" t="n"/>
      <c r="D77" s="4" t="n"/>
      <c r="E77" s="4" t="n"/>
      <c r="F77" s="5" t="n"/>
      <c r="G77" s="6">
        <f>IF(E77="","",F77/E77)</f>
        <v/>
      </c>
      <c r="H77" s="7">
        <f>IF(A77="","",SUMIF('Sales from 1099-DA'!$F:$F,A77,'Sales from 1099-DA'!$D:$D))</f>
        <v/>
      </c>
      <c r="I77" s="7">
        <f>IF(A77="","",E77-H77)</f>
        <v/>
      </c>
      <c r="J77" s="4" t="n"/>
    </row>
    <row r="78">
      <c r="A78" s="4" t="n"/>
      <c r="B78" s="4" t="n"/>
      <c r="C78" s="4" t="n"/>
      <c r="D78" s="4" t="n"/>
      <c r="E78" s="4" t="n"/>
      <c r="F78" s="5" t="n"/>
      <c r="G78" s="6">
        <f>IF(E78="","",F78/E78)</f>
        <v/>
      </c>
      <c r="H78" s="7">
        <f>IF(A78="","",SUMIF('Sales from 1099-DA'!$F:$F,A78,'Sales from 1099-DA'!$D:$D))</f>
        <v/>
      </c>
      <c r="I78" s="7">
        <f>IF(A78="","",E78-H78)</f>
        <v/>
      </c>
      <c r="J78" s="4" t="n"/>
    </row>
    <row r="79">
      <c r="A79" s="4" t="n"/>
      <c r="B79" s="4" t="n"/>
      <c r="C79" s="4" t="n"/>
      <c r="D79" s="4" t="n"/>
      <c r="E79" s="4" t="n"/>
      <c r="F79" s="5" t="n"/>
      <c r="G79" s="6">
        <f>IF(E79="","",F79/E79)</f>
        <v/>
      </c>
      <c r="H79" s="7">
        <f>IF(A79="","",SUMIF('Sales from 1099-DA'!$F:$F,A79,'Sales from 1099-DA'!$D:$D))</f>
        <v/>
      </c>
      <c r="I79" s="7">
        <f>IF(A79="","",E79-H79)</f>
        <v/>
      </c>
      <c r="J79" s="4" t="n"/>
    </row>
    <row r="80">
      <c r="A80" s="4" t="n"/>
      <c r="B80" s="4" t="n"/>
      <c r="C80" s="4" t="n"/>
      <c r="D80" s="4" t="n"/>
      <c r="E80" s="4" t="n"/>
      <c r="F80" s="5" t="n"/>
      <c r="G80" s="6">
        <f>IF(E80="","",F80/E80)</f>
        <v/>
      </c>
      <c r="H80" s="7">
        <f>IF(A80="","",SUMIF('Sales from 1099-DA'!$F:$F,A80,'Sales from 1099-DA'!$D:$D))</f>
        <v/>
      </c>
      <c r="I80" s="7">
        <f>IF(A80="","",E80-H80)</f>
        <v/>
      </c>
      <c r="J80" s="4" t="n"/>
    </row>
    <row r="81">
      <c r="A81" s="4" t="n"/>
      <c r="B81" s="4" t="n"/>
      <c r="C81" s="4" t="n"/>
      <c r="D81" s="4" t="n"/>
      <c r="E81" s="4" t="n"/>
      <c r="F81" s="5" t="n"/>
      <c r="G81" s="6">
        <f>IF(E81="","",F81/E81)</f>
        <v/>
      </c>
      <c r="H81" s="7">
        <f>IF(A81="","",SUMIF('Sales from 1099-DA'!$F:$F,A81,'Sales from 1099-DA'!$D:$D))</f>
        <v/>
      </c>
      <c r="I81" s="7">
        <f>IF(A81="","",E81-H81)</f>
        <v/>
      </c>
      <c r="J81" s="4" t="n"/>
    </row>
    <row r="82">
      <c r="A82" s="4" t="n"/>
      <c r="B82" s="4" t="n"/>
      <c r="C82" s="4" t="n"/>
      <c r="D82" s="4" t="n"/>
      <c r="E82" s="4" t="n"/>
      <c r="F82" s="5" t="n"/>
      <c r="G82" s="6">
        <f>IF(E82="","",F82/E82)</f>
        <v/>
      </c>
      <c r="H82" s="7">
        <f>IF(A82="","",SUMIF('Sales from 1099-DA'!$F:$F,A82,'Sales from 1099-DA'!$D:$D))</f>
        <v/>
      </c>
      <c r="I82" s="7">
        <f>IF(A82="","",E82-H82)</f>
        <v/>
      </c>
      <c r="J82" s="4" t="n"/>
    </row>
    <row r="83">
      <c r="A83" s="4" t="n"/>
      <c r="B83" s="4" t="n"/>
      <c r="C83" s="4" t="n"/>
      <c r="D83" s="4" t="n"/>
      <c r="E83" s="4" t="n"/>
      <c r="F83" s="5" t="n"/>
      <c r="G83" s="6">
        <f>IF(E83="","",F83/E83)</f>
        <v/>
      </c>
      <c r="H83" s="7">
        <f>IF(A83="","",SUMIF('Sales from 1099-DA'!$F:$F,A83,'Sales from 1099-DA'!$D:$D))</f>
        <v/>
      </c>
      <c r="I83" s="7">
        <f>IF(A83="","",E83-H83)</f>
        <v/>
      </c>
      <c r="J83" s="4" t="n"/>
    </row>
    <row r="84">
      <c r="A84" s="4" t="n"/>
      <c r="B84" s="4" t="n"/>
      <c r="C84" s="4" t="n"/>
      <c r="D84" s="4" t="n"/>
      <c r="E84" s="4" t="n"/>
      <c r="F84" s="5" t="n"/>
      <c r="G84" s="6">
        <f>IF(E84="","",F84/E84)</f>
        <v/>
      </c>
      <c r="H84" s="7">
        <f>IF(A84="","",SUMIF('Sales from 1099-DA'!$F:$F,A84,'Sales from 1099-DA'!$D:$D))</f>
        <v/>
      </c>
      <c r="I84" s="7">
        <f>IF(A84="","",E84-H84)</f>
        <v/>
      </c>
      <c r="J84" s="4" t="n"/>
    </row>
    <row r="85">
      <c r="A85" s="4" t="n"/>
      <c r="B85" s="4" t="n"/>
      <c r="C85" s="4" t="n"/>
      <c r="D85" s="4" t="n"/>
      <c r="E85" s="4" t="n"/>
      <c r="F85" s="5" t="n"/>
      <c r="G85" s="6">
        <f>IF(E85="","",F85/E85)</f>
        <v/>
      </c>
      <c r="H85" s="7">
        <f>IF(A85="","",SUMIF('Sales from 1099-DA'!$F:$F,A85,'Sales from 1099-DA'!$D:$D))</f>
        <v/>
      </c>
      <c r="I85" s="7">
        <f>IF(A85="","",E85-H85)</f>
        <v/>
      </c>
      <c r="J85" s="4" t="n"/>
    </row>
    <row r="86">
      <c r="A86" s="4" t="n"/>
      <c r="B86" s="4" t="n"/>
      <c r="C86" s="4" t="n"/>
      <c r="D86" s="4" t="n"/>
      <c r="E86" s="4" t="n"/>
      <c r="F86" s="5" t="n"/>
      <c r="G86" s="6">
        <f>IF(E86="","",F86/E86)</f>
        <v/>
      </c>
      <c r="H86" s="7">
        <f>IF(A86="","",SUMIF('Sales from 1099-DA'!$F:$F,A86,'Sales from 1099-DA'!$D:$D))</f>
        <v/>
      </c>
      <c r="I86" s="7">
        <f>IF(A86="","",E86-H86)</f>
        <v/>
      </c>
      <c r="J86" s="4" t="n"/>
    </row>
    <row r="87">
      <c r="A87" s="4" t="n"/>
      <c r="B87" s="4" t="n"/>
      <c r="C87" s="4" t="n"/>
      <c r="D87" s="4" t="n"/>
      <c r="E87" s="4" t="n"/>
      <c r="F87" s="5" t="n"/>
      <c r="G87" s="6">
        <f>IF(E87="","",F87/E87)</f>
        <v/>
      </c>
      <c r="H87" s="7">
        <f>IF(A87="","",SUMIF('Sales from 1099-DA'!$F:$F,A87,'Sales from 1099-DA'!$D:$D))</f>
        <v/>
      </c>
      <c r="I87" s="7">
        <f>IF(A87="","",E87-H87)</f>
        <v/>
      </c>
      <c r="J87" s="4" t="n"/>
    </row>
    <row r="88">
      <c r="A88" s="4" t="n"/>
      <c r="B88" s="4" t="n"/>
      <c r="C88" s="4" t="n"/>
      <c r="D88" s="4" t="n"/>
      <c r="E88" s="4" t="n"/>
      <c r="F88" s="5" t="n"/>
      <c r="G88" s="6">
        <f>IF(E88="","",F88/E88)</f>
        <v/>
      </c>
      <c r="H88" s="7">
        <f>IF(A88="","",SUMIF('Sales from 1099-DA'!$F:$F,A88,'Sales from 1099-DA'!$D:$D))</f>
        <v/>
      </c>
      <c r="I88" s="7">
        <f>IF(A88="","",E88-H88)</f>
        <v/>
      </c>
      <c r="J88" s="4" t="n"/>
    </row>
    <row r="89">
      <c r="A89" s="4" t="n"/>
      <c r="B89" s="4" t="n"/>
      <c r="C89" s="4" t="n"/>
      <c r="D89" s="4" t="n"/>
      <c r="E89" s="4" t="n"/>
      <c r="F89" s="5" t="n"/>
      <c r="G89" s="6">
        <f>IF(E89="","",F89/E89)</f>
        <v/>
      </c>
      <c r="H89" s="7">
        <f>IF(A89="","",SUMIF('Sales from 1099-DA'!$F:$F,A89,'Sales from 1099-DA'!$D:$D))</f>
        <v/>
      </c>
      <c r="I89" s="7">
        <f>IF(A89="","",E89-H89)</f>
        <v/>
      </c>
      <c r="J89" s="4" t="n"/>
    </row>
    <row r="90">
      <c r="A90" s="4" t="n"/>
      <c r="B90" s="4" t="n"/>
      <c r="C90" s="4" t="n"/>
      <c r="D90" s="4" t="n"/>
      <c r="E90" s="4" t="n"/>
      <c r="F90" s="5" t="n"/>
      <c r="G90" s="6">
        <f>IF(E90="","",F90/E90)</f>
        <v/>
      </c>
      <c r="H90" s="7">
        <f>IF(A90="","",SUMIF('Sales from 1099-DA'!$F:$F,A90,'Sales from 1099-DA'!$D:$D))</f>
        <v/>
      </c>
      <c r="I90" s="7">
        <f>IF(A90="","",E90-H90)</f>
        <v/>
      </c>
      <c r="J90" s="4" t="n"/>
    </row>
    <row r="91">
      <c r="A91" s="4" t="n"/>
      <c r="B91" s="4" t="n"/>
      <c r="C91" s="4" t="n"/>
      <c r="D91" s="4" t="n"/>
      <c r="E91" s="4" t="n"/>
      <c r="F91" s="5" t="n"/>
      <c r="G91" s="6">
        <f>IF(E91="","",F91/E91)</f>
        <v/>
      </c>
      <c r="H91" s="7">
        <f>IF(A91="","",SUMIF('Sales from 1099-DA'!$F:$F,A91,'Sales from 1099-DA'!$D:$D))</f>
        <v/>
      </c>
      <c r="I91" s="7">
        <f>IF(A91="","",E91-H91)</f>
        <v/>
      </c>
      <c r="J91" s="4" t="n"/>
    </row>
    <row r="92">
      <c r="A92" s="4" t="n"/>
      <c r="B92" s="4" t="n"/>
      <c r="C92" s="4" t="n"/>
      <c r="D92" s="4" t="n"/>
      <c r="E92" s="4" t="n"/>
      <c r="F92" s="5" t="n"/>
      <c r="G92" s="6">
        <f>IF(E92="","",F92/E92)</f>
        <v/>
      </c>
      <c r="H92" s="7">
        <f>IF(A92="","",SUMIF('Sales from 1099-DA'!$F:$F,A92,'Sales from 1099-DA'!$D:$D))</f>
        <v/>
      </c>
      <c r="I92" s="7">
        <f>IF(A92="","",E92-H92)</f>
        <v/>
      </c>
      <c r="J92" s="4" t="n"/>
    </row>
    <row r="93">
      <c r="A93" s="4" t="n"/>
      <c r="B93" s="4" t="n"/>
      <c r="C93" s="4" t="n"/>
      <c r="D93" s="4" t="n"/>
      <c r="E93" s="4" t="n"/>
      <c r="F93" s="5" t="n"/>
      <c r="G93" s="6">
        <f>IF(E93="","",F93/E93)</f>
        <v/>
      </c>
      <c r="H93" s="7">
        <f>IF(A93="","",SUMIF('Sales from 1099-DA'!$F:$F,A93,'Sales from 1099-DA'!$D:$D))</f>
        <v/>
      </c>
      <c r="I93" s="7">
        <f>IF(A93="","",E93-H93)</f>
        <v/>
      </c>
      <c r="J93" s="4" t="n"/>
    </row>
    <row r="94">
      <c r="A94" s="4" t="n"/>
      <c r="B94" s="4" t="n"/>
      <c r="C94" s="4" t="n"/>
      <c r="D94" s="4" t="n"/>
      <c r="E94" s="4" t="n"/>
      <c r="F94" s="5" t="n"/>
      <c r="G94" s="6">
        <f>IF(E94="","",F94/E94)</f>
        <v/>
      </c>
      <c r="H94" s="7">
        <f>IF(A94="","",SUMIF('Sales from 1099-DA'!$F:$F,A94,'Sales from 1099-DA'!$D:$D))</f>
        <v/>
      </c>
      <c r="I94" s="7">
        <f>IF(A94="","",E94-H94)</f>
        <v/>
      </c>
      <c r="J94" s="4" t="n"/>
    </row>
    <row r="95">
      <c r="A95" s="4" t="n"/>
      <c r="B95" s="4" t="n"/>
      <c r="C95" s="4" t="n"/>
      <c r="D95" s="4" t="n"/>
      <c r="E95" s="4" t="n"/>
      <c r="F95" s="5" t="n"/>
      <c r="G95" s="6">
        <f>IF(E95="","",F95/E95)</f>
        <v/>
      </c>
      <c r="H95" s="7">
        <f>IF(A95="","",SUMIF('Sales from 1099-DA'!$F:$F,A95,'Sales from 1099-DA'!$D:$D))</f>
        <v/>
      </c>
      <c r="I95" s="7">
        <f>IF(A95="","",E95-H95)</f>
        <v/>
      </c>
      <c r="J95" s="4" t="n"/>
    </row>
    <row r="96">
      <c r="A96" s="4" t="n"/>
      <c r="B96" s="4" t="n"/>
      <c r="C96" s="4" t="n"/>
      <c r="D96" s="4" t="n"/>
      <c r="E96" s="4" t="n"/>
      <c r="F96" s="5" t="n"/>
      <c r="G96" s="6">
        <f>IF(E96="","",F96/E96)</f>
        <v/>
      </c>
      <c r="H96" s="7">
        <f>IF(A96="","",SUMIF('Sales from 1099-DA'!$F:$F,A96,'Sales from 1099-DA'!$D:$D))</f>
        <v/>
      </c>
      <c r="I96" s="7">
        <f>IF(A96="","",E96-H96)</f>
        <v/>
      </c>
      <c r="J96" s="4" t="n"/>
    </row>
    <row r="97">
      <c r="A97" s="4" t="n"/>
      <c r="B97" s="4" t="n"/>
      <c r="C97" s="4" t="n"/>
      <c r="D97" s="4" t="n"/>
      <c r="E97" s="4" t="n"/>
      <c r="F97" s="5" t="n"/>
      <c r="G97" s="6">
        <f>IF(E97="","",F97/E97)</f>
        <v/>
      </c>
      <c r="H97" s="7">
        <f>IF(A97="","",SUMIF('Sales from 1099-DA'!$F:$F,A97,'Sales from 1099-DA'!$D:$D))</f>
        <v/>
      </c>
      <c r="I97" s="7">
        <f>IF(A97="","",E97-H97)</f>
        <v/>
      </c>
      <c r="J97" s="4" t="n"/>
    </row>
    <row r="98">
      <c r="A98" s="4" t="n"/>
      <c r="B98" s="4" t="n"/>
      <c r="C98" s="4" t="n"/>
      <c r="D98" s="4" t="n"/>
      <c r="E98" s="4" t="n"/>
      <c r="F98" s="5" t="n"/>
      <c r="G98" s="6">
        <f>IF(E98="","",F98/E98)</f>
        <v/>
      </c>
      <c r="H98" s="7">
        <f>IF(A98="","",SUMIF('Sales from 1099-DA'!$F:$F,A98,'Sales from 1099-DA'!$D:$D))</f>
        <v/>
      </c>
      <c r="I98" s="7">
        <f>IF(A98="","",E98-H98)</f>
        <v/>
      </c>
      <c r="J98" s="4" t="n"/>
    </row>
    <row r="99">
      <c r="A99" s="4" t="n"/>
      <c r="B99" s="4" t="n"/>
      <c r="C99" s="4" t="n"/>
      <c r="D99" s="4" t="n"/>
      <c r="E99" s="4" t="n"/>
      <c r="F99" s="5" t="n"/>
      <c r="G99" s="6">
        <f>IF(E99="","",F99/E99)</f>
        <v/>
      </c>
      <c r="H99" s="7">
        <f>IF(A99="","",SUMIF('Sales from 1099-DA'!$F:$F,A99,'Sales from 1099-DA'!$D:$D))</f>
        <v/>
      </c>
      <c r="I99" s="7">
        <f>IF(A99="","",E99-H99)</f>
        <v/>
      </c>
      <c r="J99" s="4" t="n"/>
    </row>
    <row r="100">
      <c r="A100" s="4" t="n"/>
      <c r="B100" s="4" t="n"/>
      <c r="C100" s="4" t="n"/>
      <c r="D100" s="4" t="n"/>
      <c r="E100" s="4" t="n"/>
      <c r="F100" s="5" t="n"/>
      <c r="G100" s="6">
        <f>IF(E100="","",F100/E100)</f>
        <v/>
      </c>
      <c r="H100" s="7">
        <f>IF(A100="","",SUMIF('Sales from 1099-DA'!$F:$F,A100,'Sales from 1099-DA'!$D:$D))</f>
        <v/>
      </c>
      <c r="I100" s="7">
        <f>IF(A100="","",E100-H100)</f>
        <v/>
      </c>
      <c r="J100" s="4" t="n"/>
    </row>
    <row r="101">
      <c r="A101" s="4" t="n"/>
      <c r="B101" s="4" t="n"/>
      <c r="C101" s="4" t="n"/>
      <c r="D101" s="4" t="n"/>
      <c r="E101" s="4" t="n"/>
      <c r="F101" s="5" t="n"/>
      <c r="G101" s="6">
        <f>IF(E101="","",F101/E101)</f>
        <v/>
      </c>
      <c r="H101" s="7">
        <f>IF(A101="","",SUMIF('Sales from 1099-DA'!$F:$F,A101,'Sales from 1099-DA'!$D:$D))</f>
        <v/>
      </c>
      <c r="I101" s="7">
        <f>IF(A101="","",E101-H101)</f>
        <v/>
      </c>
      <c r="J101" s="4" t="n"/>
    </row>
    <row r="102">
      <c r="A102" s="4" t="n"/>
      <c r="B102" s="4" t="n"/>
      <c r="C102" s="4" t="n"/>
      <c r="D102" s="4" t="n"/>
      <c r="E102" s="4" t="n"/>
      <c r="F102" s="5" t="n"/>
      <c r="G102" s="6">
        <f>IF(E102="","",F102/E102)</f>
        <v/>
      </c>
      <c r="H102" s="7">
        <f>IF(A102="","",SUMIF('Sales from 1099-DA'!$F:$F,A102,'Sales from 1099-DA'!$D:$D))</f>
        <v/>
      </c>
      <c r="I102" s="7">
        <f>IF(A102="","",E102-H102)</f>
        <v/>
      </c>
      <c r="J102" s="4" t="n"/>
    </row>
    <row r="103">
      <c r="A103" s="4" t="n"/>
      <c r="B103" s="4" t="n"/>
      <c r="C103" s="4" t="n"/>
      <c r="D103" s="4" t="n"/>
      <c r="E103" s="4" t="n"/>
      <c r="F103" s="5" t="n"/>
      <c r="G103" s="6">
        <f>IF(E103="","",F103/E103)</f>
        <v/>
      </c>
      <c r="H103" s="7">
        <f>IF(A103="","",SUMIF('Sales from 1099-DA'!$F:$F,A103,'Sales from 1099-DA'!$D:$D))</f>
        <v/>
      </c>
      <c r="I103" s="7">
        <f>IF(A103="","",E103-H103)</f>
        <v/>
      </c>
      <c r="J103" s="4" t="n"/>
    </row>
    <row r="104">
      <c r="A104" s="4" t="n"/>
      <c r="B104" s="4" t="n"/>
      <c r="C104" s="4" t="n"/>
      <c r="D104" s="4" t="n"/>
      <c r="E104" s="4" t="n"/>
      <c r="F104" s="5" t="n"/>
      <c r="G104" s="6">
        <f>IF(E104="","",F104/E104)</f>
        <v/>
      </c>
      <c r="H104" s="7">
        <f>IF(A104="","",SUMIF('Sales from 1099-DA'!$F:$F,A104,'Sales from 1099-DA'!$D:$D))</f>
        <v/>
      </c>
      <c r="I104" s="7">
        <f>IF(A104="","",E104-H104)</f>
        <v/>
      </c>
      <c r="J104" s="4" t="n"/>
    </row>
    <row r="105">
      <c r="A105" s="4" t="n"/>
      <c r="B105" s="4" t="n"/>
      <c r="C105" s="4" t="n"/>
      <c r="D105" s="4" t="n"/>
      <c r="E105" s="4" t="n"/>
      <c r="F105" s="5" t="n"/>
      <c r="G105" s="6">
        <f>IF(E105="","",F105/E105)</f>
        <v/>
      </c>
      <c r="H105" s="7">
        <f>IF(A105="","",SUMIF('Sales from 1099-DA'!$F:$F,A105,'Sales from 1099-DA'!$D:$D))</f>
        <v/>
      </c>
      <c r="I105" s="7">
        <f>IF(A105="","",E105-H105)</f>
        <v/>
      </c>
      <c r="J105" s="4" t="n"/>
    </row>
    <row r="106">
      <c r="A106" s="4" t="n"/>
      <c r="B106" s="4" t="n"/>
      <c r="C106" s="4" t="n"/>
      <c r="D106" s="4" t="n"/>
      <c r="E106" s="4" t="n"/>
      <c r="F106" s="5" t="n"/>
      <c r="G106" s="6">
        <f>IF(E106="","",F106/E106)</f>
        <v/>
      </c>
      <c r="H106" s="7">
        <f>IF(A106="","",SUMIF('Sales from 1099-DA'!$F:$F,A106,'Sales from 1099-DA'!$D:$D))</f>
        <v/>
      </c>
      <c r="I106" s="7">
        <f>IF(A106="","",E106-H106)</f>
        <v/>
      </c>
      <c r="J106" s="4" t="n"/>
    </row>
    <row r="107">
      <c r="A107" s="4" t="n"/>
      <c r="B107" s="4" t="n"/>
      <c r="C107" s="4" t="n"/>
      <c r="D107" s="4" t="n"/>
      <c r="E107" s="4" t="n"/>
      <c r="F107" s="5" t="n"/>
      <c r="G107" s="6">
        <f>IF(E107="","",F107/E107)</f>
        <v/>
      </c>
      <c r="H107" s="7">
        <f>IF(A107="","",SUMIF('Sales from 1099-DA'!$F:$F,A107,'Sales from 1099-DA'!$D:$D))</f>
        <v/>
      </c>
      <c r="I107" s="7">
        <f>IF(A107="","",E107-H107)</f>
        <v/>
      </c>
      <c r="J107" s="4" t="n"/>
    </row>
    <row r="108">
      <c r="A108" s="4" t="n"/>
      <c r="B108" s="4" t="n"/>
      <c r="C108" s="4" t="n"/>
      <c r="D108" s="4" t="n"/>
      <c r="E108" s="4" t="n"/>
      <c r="F108" s="5" t="n"/>
      <c r="G108" s="6">
        <f>IF(E108="","",F108/E108)</f>
        <v/>
      </c>
      <c r="H108" s="7">
        <f>IF(A108="","",SUMIF('Sales from 1099-DA'!$F:$F,A108,'Sales from 1099-DA'!$D:$D))</f>
        <v/>
      </c>
      <c r="I108" s="7">
        <f>IF(A108="","",E108-H108)</f>
        <v/>
      </c>
      <c r="J108" s="4" t="n"/>
    </row>
    <row r="109">
      <c r="A109" s="4" t="n"/>
      <c r="B109" s="4" t="n"/>
      <c r="C109" s="4" t="n"/>
      <c r="D109" s="4" t="n"/>
      <c r="E109" s="4" t="n"/>
      <c r="F109" s="5" t="n"/>
      <c r="G109" s="6">
        <f>IF(E109="","",F109/E109)</f>
        <v/>
      </c>
      <c r="H109" s="7">
        <f>IF(A109="","",SUMIF('Sales from 1099-DA'!$F:$F,A109,'Sales from 1099-DA'!$D:$D))</f>
        <v/>
      </c>
      <c r="I109" s="7">
        <f>IF(A109="","",E109-H109)</f>
        <v/>
      </c>
      <c r="J109" s="4" t="n"/>
    </row>
    <row r="110">
      <c r="A110" s="4" t="n"/>
      <c r="B110" s="4" t="n"/>
      <c r="C110" s="4" t="n"/>
      <c r="D110" s="4" t="n"/>
      <c r="E110" s="4" t="n"/>
      <c r="F110" s="5" t="n"/>
      <c r="G110" s="6">
        <f>IF(E110="","",F110/E110)</f>
        <v/>
      </c>
      <c r="H110" s="7">
        <f>IF(A110="","",SUMIF('Sales from 1099-DA'!$F:$F,A110,'Sales from 1099-DA'!$D:$D))</f>
        <v/>
      </c>
      <c r="I110" s="7">
        <f>IF(A110="","",E110-H110)</f>
        <v/>
      </c>
      <c r="J110" s="4" t="n"/>
    </row>
    <row r="111">
      <c r="A111" s="4" t="n"/>
      <c r="B111" s="4" t="n"/>
      <c r="C111" s="4" t="n"/>
      <c r="D111" s="4" t="n"/>
      <c r="E111" s="4" t="n"/>
      <c r="F111" s="5" t="n"/>
      <c r="G111" s="6">
        <f>IF(E111="","",F111/E111)</f>
        <v/>
      </c>
      <c r="H111" s="7">
        <f>IF(A111="","",SUMIF('Sales from 1099-DA'!$F:$F,A111,'Sales from 1099-DA'!$D:$D))</f>
        <v/>
      </c>
      <c r="I111" s="7">
        <f>IF(A111="","",E111-H111)</f>
        <v/>
      </c>
      <c r="J111" s="4" t="n"/>
    </row>
    <row r="112">
      <c r="A112" s="4" t="n"/>
      <c r="B112" s="4" t="n"/>
      <c r="C112" s="4" t="n"/>
      <c r="D112" s="4" t="n"/>
      <c r="E112" s="4" t="n"/>
      <c r="F112" s="5" t="n"/>
      <c r="G112" s="6">
        <f>IF(E112="","",F112/E112)</f>
        <v/>
      </c>
      <c r="H112" s="7">
        <f>IF(A112="","",SUMIF('Sales from 1099-DA'!$F:$F,A112,'Sales from 1099-DA'!$D:$D))</f>
        <v/>
      </c>
      <c r="I112" s="7">
        <f>IF(A112="","",E112-H112)</f>
        <v/>
      </c>
      <c r="J112" s="4" t="n"/>
    </row>
    <row r="113">
      <c r="A113" s="4" t="n"/>
      <c r="B113" s="4" t="n"/>
      <c r="C113" s="4" t="n"/>
      <c r="D113" s="4" t="n"/>
      <c r="E113" s="4" t="n"/>
      <c r="F113" s="5" t="n"/>
      <c r="G113" s="6">
        <f>IF(E113="","",F113/E113)</f>
        <v/>
      </c>
      <c r="H113" s="7">
        <f>IF(A113="","",SUMIF('Sales from 1099-DA'!$F:$F,A113,'Sales from 1099-DA'!$D:$D))</f>
        <v/>
      </c>
      <c r="I113" s="7">
        <f>IF(A113="","",E113-H113)</f>
        <v/>
      </c>
      <c r="J113" s="4" t="n"/>
    </row>
    <row r="114">
      <c r="A114" s="4" t="n"/>
      <c r="B114" s="4" t="n"/>
      <c r="C114" s="4" t="n"/>
      <c r="D114" s="4" t="n"/>
      <c r="E114" s="4" t="n"/>
      <c r="F114" s="5" t="n"/>
      <c r="G114" s="6">
        <f>IF(E114="","",F114/E114)</f>
        <v/>
      </c>
      <c r="H114" s="7">
        <f>IF(A114="","",SUMIF('Sales from 1099-DA'!$F:$F,A114,'Sales from 1099-DA'!$D:$D))</f>
        <v/>
      </c>
      <c r="I114" s="7">
        <f>IF(A114="","",E114-H114)</f>
        <v/>
      </c>
      <c r="J114" s="4" t="n"/>
    </row>
    <row r="115">
      <c r="A115" s="4" t="n"/>
      <c r="B115" s="4" t="n"/>
      <c r="C115" s="4" t="n"/>
      <c r="D115" s="4" t="n"/>
      <c r="E115" s="4" t="n"/>
      <c r="F115" s="5" t="n"/>
      <c r="G115" s="6">
        <f>IF(E115="","",F115/E115)</f>
        <v/>
      </c>
      <c r="H115" s="7">
        <f>IF(A115="","",SUMIF('Sales from 1099-DA'!$F:$F,A115,'Sales from 1099-DA'!$D:$D))</f>
        <v/>
      </c>
      <c r="I115" s="7">
        <f>IF(A115="","",E115-H115)</f>
        <v/>
      </c>
      <c r="J115" s="4" t="n"/>
    </row>
    <row r="116">
      <c r="A116" s="4" t="n"/>
      <c r="B116" s="4" t="n"/>
      <c r="C116" s="4" t="n"/>
      <c r="D116" s="4" t="n"/>
      <c r="E116" s="4" t="n"/>
      <c r="F116" s="5" t="n"/>
      <c r="G116" s="6">
        <f>IF(E116="","",F116/E116)</f>
        <v/>
      </c>
      <c r="H116" s="7">
        <f>IF(A116="","",SUMIF('Sales from 1099-DA'!$F:$F,A116,'Sales from 1099-DA'!$D:$D))</f>
        <v/>
      </c>
      <c r="I116" s="7">
        <f>IF(A116="","",E116-H116)</f>
        <v/>
      </c>
      <c r="J116" s="4" t="n"/>
    </row>
    <row r="117">
      <c r="A117" s="4" t="n"/>
      <c r="B117" s="4" t="n"/>
      <c r="C117" s="4" t="n"/>
      <c r="D117" s="4" t="n"/>
      <c r="E117" s="4" t="n"/>
      <c r="F117" s="5" t="n"/>
      <c r="G117" s="6">
        <f>IF(E117="","",F117/E117)</f>
        <v/>
      </c>
      <c r="H117" s="7">
        <f>IF(A117="","",SUMIF('Sales from 1099-DA'!$F:$F,A117,'Sales from 1099-DA'!$D:$D))</f>
        <v/>
      </c>
      <c r="I117" s="7">
        <f>IF(A117="","",E117-H117)</f>
        <v/>
      </c>
      <c r="J117" s="4" t="n"/>
    </row>
    <row r="118">
      <c r="A118" s="4" t="n"/>
      <c r="B118" s="4" t="n"/>
      <c r="C118" s="4" t="n"/>
      <c r="D118" s="4" t="n"/>
      <c r="E118" s="4" t="n"/>
      <c r="F118" s="5" t="n"/>
      <c r="G118" s="6">
        <f>IF(E118="","",F118/E118)</f>
        <v/>
      </c>
      <c r="H118" s="7">
        <f>IF(A118="","",SUMIF('Sales from 1099-DA'!$F:$F,A118,'Sales from 1099-DA'!$D:$D))</f>
        <v/>
      </c>
      <c r="I118" s="7">
        <f>IF(A118="","",E118-H118)</f>
        <v/>
      </c>
      <c r="J118" s="4" t="n"/>
    </row>
    <row r="119">
      <c r="A119" s="4" t="n"/>
      <c r="B119" s="4" t="n"/>
      <c r="C119" s="4" t="n"/>
      <c r="D119" s="4" t="n"/>
      <c r="E119" s="4" t="n"/>
      <c r="F119" s="5" t="n"/>
      <c r="G119" s="6">
        <f>IF(E119="","",F119/E119)</f>
        <v/>
      </c>
      <c r="H119" s="7">
        <f>IF(A119="","",SUMIF('Sales from 1099-DA'!$F:$F,A119,'Sales from 1099-DA'!$D:$D))</f>
        <v/>
      </c>
      <c r="I119" s="7">
        <f>IF(A119="","",E119-H119)</f>
        <v/>
      </c>
      <c r="J119" s="4" t="n"/>
    </row>
    <row r="120">
      <c r="A120" s="4" t="n"/>
      <c r="B120" s="4" t="n"/>
      <c r="C120" s="4" t="n"/>
      <c r="D120" s="4" t="n"/>
      <c r="E120" s="4" t="n"/>
      <c r="F120" s="5" t="n"/>
      <c r="G120" s="6">
        <f>IF(E120="","",F120/E120)</f>
        <v/>
      </c>
      <c r="H120" s="7">
        <f>IF(A120="","",SUMIF('Sales from 1099-DA'!$F:$F,A120,'Sales from 1099-DA'!$D:$D))</f>
        <v/>
      </c>
      <c r="I120" s="7">
        <f>IF(A120="","",E120-H120)</f>
        <v/>
      </c>
      <c r="J120" s="4" t="n"/>
    </row>
    <row r="121">
      <c r="A121" s="4" t="n"/>
      <c r="B121" s="4" t="n"/>
      <c r="C121" s="4" t="n"/>
      <c r="D121" s="4" t="n"/>
      <c r="E121" s="4" t="n"/>
      <c r="F121" s="5" t="n"/>
      <c r="G121" s="6">
        <f>IF(E121="","",F121/E121)</f>
        <v/>
      </c>
      <c r="H121" s="7">
        <f>IF(A121="","",SUMIF('Sales from 1099-DA'!$F:$F,A121,'Sales from 1099-DA'!$D:$D))</f>
        <v/>
      </c>
      <c r="I121" s="7">
        <f>IF(A121="","",E121-H121)</f>
        <v/>
      </c>
      <c r="J121" s="4" t="n"/>
    </row>
    <row r="122">
      <c r="A122" s="4" t="n"/>
      <c r="B122" s="4" t="n"/>
      <c r="C122" s="4" t="n"/>
      <c r="D122" s="4" t="n"/>
      <c r="E122" s="4" t="n"/>
      <c r="F122" s="5" t="n"/>
      <c r="G122" s="6">
        <f>IF(E122="","",F122/E122)</f>
        <v/>
      </c>
      <c r="H122" s="7">
        <f>IF(A122="","",SUMIF('Sales from 1099-DA'!$F:$F,A122,'Sales from 1099-DA'!$D:$D))</f>
        <v/>
      </c>
      <c r="I122" s="7">
        <f>IF(A122="","",E122-H122)</f>
        <v/>
      </c>
      <c r="J122" s="4" t="n"/>
    </row>
    <row r="123">
      <c r="A123" s="4" t="n"/>
      <c r="B123" s="4" t="n"/>
      <c r="C123" s="4" t="n"/>
      <c r="D123" s="4" t="n"/>
      <c r="E123" s="4" t="n"/>
      <c r="F123" s="5" t="n"/>
      <c r="G123" s="6">
        <f>IF(E123="","",F123/E123)</f>
        <v/>
      </c>
      <c r="H123" s="7">
        <f>IF(A123="","",SUMIF('Sales from 1099-DA'!$F:$F,A123,'Sales from 1099-DA'!$D:$D))</f>
        <v/>
      </c>
      <c r="I123" s="7">
        <f>IF(A123="","",E123-H123)</f>
        <v/>
      </c>
      <c r="J123" s="4" t="n"/>
    </row>
    <row r="124">
      <c r="A124" s="4" t="n"/>
      <c r="B124" s="4" t="n"/>
      <c r="C124" s="4" t="n"/>
      <c r="D124" s="4" t="n"/>
      <c r="E124" s="4" t="n"/>
      <c r="F124" s="5" t="n"/>
      <c r="G124" s="6">
        <f>IF(E124="","",F124/E124)</f>
        <v/>
      </c>
      <c r="H124" s="7">
        <f>IF(A124="","",SUMIF('Sales from 1099-DA'!$F:$F,A124,'Sales from 1099-DA'!$D:$D))</f>
        <v/>
      </c>
      <c r="I124" s="7">
        <f>IF(A124="","",E124-H124)</f>
        <v/>
      </c>
      <c r="J124" s="4" t="n"/>
    </row>
    <row r="125">
      <c r="A125" s="4" t="n"/>
      <c r="B125" s="4" t="n"/>
      <c r="C125" s="4" t="n"/>
      <c r="D125" s="4" t="n"/>
      <c r="E125" s="4" t="n"/>
      <c r="F125" s="5" t="n"/>
      <c r="G125" s="6">
        <f>IF(E125="","",F125/E125)</f>
        <v/>
      </c>
      <c r="H125" s="7">
        <f>IF(A125="","",SUMIF('Sales from 1099-DA'!$F:$F,A125,'Sales from 1099-DA'!$D:$D))</f>
        <v/>
      </c>
      <c r="I125" s="7">
        <f>IF(A125="","",E125-H125)</f>
        <v/>
      </c>
      <c r="J125" s="4" t="n"/>
    </row>
    <row r="126">
      <c r="A126" s="4" t="n"/>
      <c r="B126" s="4" t="n"/>
      <c r="C126" s="4" t="n"/>
      <c r="D126" s="4" t="n"/>
      <c r="E126" s="4" t="n"/>
      <c r="F126" s="5" t="n"/>
      <c r="G126" s="6">
        <f>IF(E126="","",F126/E126)</f>
        <v/>
      </c>
      <c r="H126" s="7">
        <f>IF(A126="","",SUMIF('Sales from 1099-DA'!$F:$F,A126,'Sales from 1099-DA'!$D:$D))</f>
        <v/>
      </c>
      <c r="I126" s="7">
        <f>IF(A126="","",E126-H126)</f>
        <v/>
      </c>
      <c r="J126" s="4" t="n"/>
    </row>
    <row r="127">
      <c r="A127" s="4" t="n"/>
      <c r="B127" s="4" t="n"/>
      <c r="C127" s="4" t="n"/>
      <c r="D127" s="4" t="n"/>
      <c r="E127" s="4" t="n"/>
      <c r="F127" s="5" t="n"/>
      <c r="G127" s="6">
        <f>IF(E127="","",F127/E127)</f>
        <v/>
      </c>
      <c r="H127" s="7">
        <f>IF(A127="","",SUMIF('Sales from 1099-DA'!$F:$F,A127,'Sales from 1099-DA'!$D:$D))</f>
        <v/>
      </c>
      <c r="I127" s="7">
        <f>IF(A127="","",E127-H127)</f>
        <v/>
      </c>
      <c r="J127" s="4" t="n"/>
    </row>
    <row r="128">
      <c r="A128" s="4" t="n"/>
      <c r="B128" s="4" t="n"/>
      <c r="C128" s="4" t="n"/>
      <c r="D128" s="4" t="n"/>
      <c r="E128" s="4" t="n"/>
      <c r="F128" s="5" t="n"/>
      <c r="G128" s="6">
        <f>IF(E128="","",F128/E128)</f>
        <v/>
      </c>
      <c r="H128" s="7">
        <f>IF(A128="","",SUMIF('Sales from 1099-DA'!$F:$F,A128,'Sales from 1099-DA'!$D:$D))</f>
        <v/>
      </c>
      <c r="I128" s="7">
        <f>IF(A128="","",E128-H128)</f>
        <v/>
      </c>
      <c r="J128" s="4" t="n"/>
    </row>
    <row r="129">
      <c r="A129" s="4" t="n"/>
      <c r="B129" s="4" t="n"/>
      <c r="C129" s="4" t="n"/>
      <c r="D129" s="4" t="n"/>
      <c r="E129" s="4" t="n"/>
      <c r="F129" s="5" t="n"/>
      <c r="G129" s="6">
        <f>IF(E129="","",F129/E129)</f>
        <v/>
      </c>
      <c r="H129" s="7">
        <f>IF(A129="","",SUMIF('Sales from 1099-DA'!$F:$F,A129,'Sales from 1099-DA'!$D:$D))</f>
        <v/>
      </c>
      <c r="I129" s="7">
        <f>IF(A129="","",E129-H129)</f>
        <v/>
      </c>
      <c r="J129" s="4" t="n"/>
    </row>
    <row r="130">
      <c r="A130" s="4" t="n"/>
      <c r="B130" s="4" t="n"/>
      <c r="C130" s="4" t="n"/>
      <c r="D130" s="4" t="n"/>
      <c r="E130" s="4" t="n"/>
      <c r="F130" s="5" t="n"/>
      <c r="G130" s="6">
        <f>IF(E130="","",F130/E130)</f>
        <v/>
      </c>
      <c r="H130" s="7">
        <f>IF(A130="","",SUMIF('Sales from 1099-DA'!$F:$F,A130,'Sales from 1099-DA'!$D:$D))</f>
        <v/>
      </c>
      <c r="I130" s="7">
        <f>IF(A130="","",E130-H130)</f>
        <v/>
      </c>
      <c r="J130" s="4" t="n"/>
    </row>
    <row r="131">
      <c r="A131" s="4" t="n"/>
      <c r="B131" s="4" t="n"/>
      <c r="C131" s="4" t="n"/>
      <c r="D131" s="4" t="n"/>
      <c r="E131" s="4" t="n"/>
      <c r="F131" s="5" t="n"/>
      <c r="G131" s="6">
        <f>IF(E131="","",F131/E131)</f>
        <v/>
      </c>
      <c r="H131" s="7">
        <f>IF(A131="","",SUMIF('Sales from 1099-DA'!$F:$F,A131,'Sales from 1099-DA'!$D:$D))</f>
        <v/>
      </c>
      <c r="I131" s="7">
        <f>IF(A131="","",E131-H131)</f>
        <v/>
      </c>
      <c r="J131" s="4" t="n"/>
    </row>
    <row r="132">
      <c r="A132" s="4" t="n"/>
      <c r="B132" s="4" t="n"/>
      <c r="C132" s="4" t="n"/>
      <c r="D132" s="4" t="n"/>
      <c r="E132" s="4" t="n"/>
      <c r="F132" s="5" t="n"/>
      <c r="G132" s="6">
        <f>IF(E132="","",F132/E132)</f>
        <v/>
      </c>
      <c r="H132" s="7">
        <f>IF(A132="","",SUMIF('Sales from 1099-DA'!$F:$F,A132,'Sales from 1099-DA'!$D:$D))</f>
        <v/>
      </c>
      <c r="I132" s="7">
        <f>IF(A132="","",E132-H132)</f>
        <v/>
      </c>
      <c r="J132" s="4" t="n"/>
    </row>
    <row r="133">
      <c r="A133" s="4" t="n"/>
      <c r="B133" s="4" t="n"/>
      <c r="C133" s="4" t="n"/>
      <c r="D133" s="4" t="n"/>
      <c r="E133" s="4" t="n"/>
      <c r="F133" s="5" t="n"/>
      <c r="G133" s="6">
        <f>IF(E133="","",F133/E133)</f>
        <v/>
      </c>
      <c r="H133" s="7">
        <f>IF(A133="","",SUMIF('Sales from 1099-DA'!$F:$F,A133,'Sales from 1099-DA'!$D:$D))</f>
        <v/>
      </c>
      <c r="I133" s="7">
        <f>IF(A133="","",E133-H133)</f>
        <v/>
      </c>
      <c r="J133" s="4" t="n"/>
    </row>
    <row r="134">
      <c r="A134" s="4" t="n"/>
      <c r="B134" s="4" t="n"/>
      <c r="C134" s="4" t="n"/>
      <c r="D134" s="4" t="n"/>
      <c r="E134" s="4" t="n"/>
      <c r="F134" s="5" t="n"/>
      <c r="G134" s="6">
        <f>IF(E134="","",F134/E134)</f>
        <v/>
      </c>
      <c r="H134" s="7">
        <f>IF(A134="","",SUMIF('Sales from 1099-DA'!$F:$F,A134,'Sales from 1099-DA'!$D:$D))</f>
        <v/>
      </c>
      <c r="I134" s="7">
        <f>IF(A134="","",E134-H134)</f>
        <v/>
      </c>
      <c r="J134" s="4" t="n"/>
    </row>
    <row r="135">
      <c r="A135" s="4" t="n"/>
      <c r="B135" s="4" t="n"/>
      <c r="C135" s="4" t="n"/>
      <c r="D135" s="4" t="n"/>
      <c r="E135" s="4" t="n"/>
      <c r="F135" s="5" t="n"/>
      <c r="G135" s="6">
        <f>IF(E135="","",F135/E135)</f>
        <v/>
      </c>
      <c r="H135" s="7">
        <f>IF(A135="","",SUMIF('Sales from 1099-DA'!$F:$F,A135,'Sales from 1099-DA'!$D:$D))</f>
        <v/>
      </c>
      <c r="I135" s="7">
        <f>IF(A135="","",E135-H135)</f>
        <v/>
      </c>
      <c r="J135" s="4" t="n"/>
    </row>
    <row r="136">
      <c r="A136" s="4" t="n"/>
      <c r="B136" s="4" t="n"/>
      <c r="C136" s="4" t="n"/>
      <c r="D136" s="4" t="n"/>
      <c r="E136" s="4" t="n"/>
      <c r="F136" s="5" t="n"/>
      <c r="G136" s="6">
        <f>IF(E136="","",F136/E136)</f>
        <v/>
      </c>
      <c r="H136" s="7">
        <f>IF(A136="","",SUMIF('Sales from 1099-DA'!$F:$F,A136,'Sales from 1099-DA'!$D:$D))</f>
        <v/>
      </c>
      <c r="I136" s="7">
        <f>IF(A136="","",E136-H136)</f>
        <v/>
      </c>
      <c r="J136" s="4" t="n"/>
    </row>
    <row r="137">
      <c r="A137" s="4" t="n"/>
      <c r="B137" s="4" t="n"/>
      <c r="C137" s="4" t="n"/>
      <c r="D137" s="4" t="n"/>
      <c r="E137" s="4" t="n"/>
      <c r="F137" s="5" t="n"/>
      <c r="G137" s="6">
        <f>IF(E137="","",F137/E137)</f>
        <v/>
      </c>
      <c r="H137" s="7">
        <f>IF(A137="","",SUMIF('Sales from 1099-DA'!$F:$F,A137,'Sales from 1099-DA'!$D:$D))</f>
        <v/>
      </c>
      <c r="I137" s="7">
        <f>IF(A137="","",E137-H137)</f>
        <v/>
      </c>
      <c r="J137" s="4" t="n"/>
    </row>
    <row r="138">
      <c r="A138" s="4" t="n"/>
      <c r="B138" s="4" t="n"/>
      <c r="C138" s="4" t="n"/>
      <c r="D138" s="4" t="n"/>
      <c r="E138" s="4" t="n"/>
      <c r="F138" s="5" t="n"/>
      <c r="G138" s="6">
        <f>IF(E138="","",F138/E138)</f>
        <v/>
      </c>
      <c r="H138" s="7">
        <f>IF(A138="","",SUMIF('Sales from 1099-DA'!$F:$F,A138,'Sales from 1099-DA'!$D:$D))</f>
        <v/>
      </c>
      <c r="I138" s="7">
        <f>IF(A138="","",E138-H138)</f>
        <v/>
      </c>
      <c r="J138" s="4" t="n"/>
    </row>
    <row r="139">
      <c r="A139" s="4" t="n"/>
      <c r="B139" s="4" t="n"/>
      <c r="C139" s="4" t="n"/>
      <c r="D139" s="4" t="n"/>
      <c r="E139" s="4" t="n"/>
      <c r="F139" s="5" t="n"/>
      <c r="G139" s="6">
        <f>IF(E139="","",F139/E139)</f>
        <v/>
      </c>
      <c r="H139" s="7">
        <f>IF(A139="","",SUMIF('Sales from 1099-DA'!$F:$F,A139,'Sales from 1099-DA'!$D:$D))</f>
        <v/>
      </c>
      <c r="I139" s="7">
        <f>IF(A139="","",E139-H139)</f>
        <v/>
      </c>
      <c r="J139" s="4" t="n"/>
    </row>
    <row r="140">
      <c r="A140" s="4" t="n"/>
      <c r="B140" s="4" t="n"/>
      <c r="C140" s="4" t="n"/>
      <c r="D140" s="4" t="n"/>
      <c r="E140" s="4" t="n"/>
      <c r="F140" s="5" t="n"/>
      <c r="G140" s="6">
        <f>IF(E140="","",F140/E140)</f>
        <v/>
      </c>
      <c r="H140" s="7">
        <f>IF(A140="","",SUMIF('Sales from 1099-DA'!$F:$F,A140,'Sales from 1099-DA'!$D:$D))</f>
        <v/>
      </c>
      <c r="I140" s="7">
        <f>IF(A140="","",E140-H140)</f>
        <v/>
      </c>
      <c r="J140" s="4" t="n"/>
    </row>
    <row r="141">
      <c r="A141" s="4" t="n"/>
      <c r="B141" s="4" t="n"/>
      <c r="C141" s="4" t="n"/>
      <c r="D141" s="4" t="n"/>
      <c r="E141" s="4" t="n"/>
      <c r="F141" s="5" t="n"/>
      <c r="G141" s="6">
        <f>IF(E141="","",F141/E141)</f>
        <v/>
      </c>
      <c r="H141" s="7">
        <f>IF(A141="","",SUMIF('Sales from 1099-DA'!$F:$F,A141,'Sales from 1099-DA'!$D:$D))</f>
        <v/>
      </c>
      <c r="I141" s="7">
        <f>IF(A141="","",E141-H141)</f>
        <v/>
      </c>
      <c r="J141" s="4" t="n"/>
    </row>
    <row r="142">
      <c r="A142" s="4" t="n"/>
      <c r="B142" s="4" t="n"/>
      <c r="C142" s="4" t="n"/>
      <c r="D142" s="4" t="n"/>
      <c r="E142" s="4" t="n"/>
      <c r="F142" s="5" t="n"/>
      <c r="G142" s="6">
        <f>IF(E142="","",F142/E142)</f>
        <v/>
      </c>
      <c r="H142" s="7">
        <f>IF(A142="","",SUMIF('Sales from 1099-DA'!$F:$F,A142,'Sales from 1099-DA'!$D:$D))</f>
        <v/>
      </c>
      <c r="I142" s="7">
        <f>IF(A142="","",E142-H142)</f>
        <v/>
      </c>
      <c r="J142" s="4" t="n"/>
    </row>
    <row r="143">
      <c r="A143" s="4" t="n"/>
      <c r="B143" s="4" t="n"/>
      <c r="C143" s="4" t="n"/>
      <c r="D143" s="4" t="n"/>
      <c r="E143" s="4" t="n"/>
      <c r="F143" s="5" t="n"/>
      <c r="G143" s="6">
        <f>IF(E143="","",F143/E143)</f>
        <v/>
      </c>
      <c r="H143" s="7">
        <f>IF(A143="","",SUMIF('Sales from 1099-DA'!$F:$F,A143,'Sales from 1099-DA'!$D:$D))</f>
        <v/>
      </c>
      <c r="I143" s="7">
        <f>IF(A143="","",E143-H143)</f>
        <v/>
      </c>
      <c r="J143" s="4" t="n"/>
    </row>
    <row r="144">
      <c r="A144" s="4" t="n"/>
      <c r="B144" s="4" t="n"/>
      <c r="C144" s="4" t="n"/>
      <c r="D144" s="4" t="n"/>
      <c r="E144" s="4" t="n"/>
      <c r="F144" s="5" t="n"/>
      <c r="G144" s="6">
        <f>IF(E144="","",F144/E144)</f>
        <v/>
      </c>
      <c r="H144" s="7">
        <f>IF(A144="","",SUMIF('Sales from 1099-DA'!$F:$F,A144,'Sales from 1099-DA'!$D:$D))</f>
        <v/>
      </c>
      <c r="I144" s="7">
        <f>IF(A144="","",E144-H144)</f>
        <v/>
      </c>
      <c r="J144" s="4" t="n"/>
    </row>
    <row r="145">
      <c r="A145" s="4" t="n"/>
      <c r="B145" s="4" t="n"/>
      <c r="C145" s="4" t="n"/>
      <c r="D145" s="4" t="n"/>
      <c r="E145" s="4" t="n"/>
      <c r="F145" s="5" t="n"/>
      <c r="G145" s="6">
        <f>IF(E145="","",F145/E145)</f>
        <v/>
      </c>
      <c r="H145" s="7">
        <f>IF(A145="","",SUMIF('Sales from 1099-DA'!$F:$F,A145,'Sales from 1099-DA'!$D:$D))</f>
        <v/>
      </c>
      <c r="I145" s="7">
        <f>IF(A145="","",E145-H145)</f>
        <v/>
      </c>
      <c r="J145" s="4" t="n"/>
    </row>
    <row r="146">
      <c r="A146" s="4" t="n"/>
      <c r="B146" s="4" t="n"/>
      <c r="C146" s="4" t="n"/>
      <c r="D146" s="4" t="n"/>
      <c r="E146" s="4" t="n"/>
      <c r="F146" s="5" t="n"/>
      <c r="G146" s="6">
        <f>IF(E146="","",F146/E146)</f>
        <v/>
      </c>
      <c r="H146" s="7">
        <f>IF(A146="","",SUMIF('Sales from 1099-DA'!$F:$F,A146,'Sales from 1099-DA'!$D:$D))</f>
        <v/>
      </c>
      <c r="I146" s="7">
        <f>IF(A146="","",E146-H146)</f>
        <v/>
      </c>
      <c r="J146" s="4" t="n"/>
    </row>
    <row r="147">
      <c r="A147" s="4" t="n"/>
      <c r="B147" s="4" t="n"/>
      <c r="C147" s="4" t="n"/>
      <c r="D147" s="4" t="n"/>
      <c r="E147" s="4" t="n"/>
      <c r="F147" s="5" t="n"/>
      <c r="G147" s="6">
        <f>IF(E147="","",F147/E147)</f>
        <v/>
      </c>
      <c r="H147" s="7">
        <f>IF(A147="","",SUMIF('Sales from 1099-DA'!$F:$F,A147,'Sales from 1099-DA'!$D:$D))</f>
        <v/>
      </c>
      <c r="I147" s="7">
        <f>IF(A147="","",E147-H147)</f>
        <v/>
      </c>
      <c r="J147" s="4" t="n"/>
    </row>
    <row r="148">
      <c r="A148" s="4" t="n"/>
      <c r="B148" s="4" t="n"/>
      <c r="C148" s="4" t="n"/>
      <c r="D148" s="4" t="n"/>
      <c r="E148" s="4" t="n"/>
      <c r="F148" s="5" t="n"/>
      <c r="G148" s="6">
        <f>IF(E148="","",F148/E148)</f>
        <v/>
      </c>
      <c r="H148" s="7">
        <f>IF(A148="","",SUMIF('Sales from 1099-DA'!$F:$F,A148,'Sales from 1099-DA'!$D:$D))</f>
        <v/>
      </c>
      <c r="I148" s="7">
        <f>IF(A148="","",E148-H148)</f>
        <v/>
      </c>
      <c r="J148" s="4" t="n"/>
    </row>
    <row r="149">
      <c r="A149" s="4" t="n"/>
      <c r="B149" s="4" t="n"/>
      <c r="C149" s="4" t="n"/>
      <c r="D149" s="4" t="n"/>
      <c r="E149" s="4" t="n"/>
      <c r="F149" s="5" t="n"/>
      <c r="G149" s="6">
        <f>IF(E149="","",F149/E149)</f>
        <v/>
      </c>
      <c r="H149" s="7">
        <f>IF(A149="","",SUMIF('Sales from 1099-DA'!$F:$F,A149,'Sales from 1099-DA'!$D:$D))</f>
        <v/>
      </c>
      <c r="I149" s="7">
        <f>IF(A149="","",E149-H149)</f>
        <v/>
      </c>
      <c r="J149" s="4" t="n"/>
    </row>
    <row r="150">
      <c r="A150" s="4" t="n"/>
      <c r="B150" s="4" t="n"/>
      <c r="C150" s="4" t="n"/>
      <c r="D150" s="4" t="n"/>
      <c r="E150" s="4" t="n"/>
      <c r="F150" s="5" t="n"/>
      <c r="G150" s="6">
        <f>IF(E150="","",F150/E150)</f>
        <v/>
      </c>
      <c r="H150" s="7">
        <f>IF(A150="","",SUMIF('Sales from 1099-DA'!$F:$F,A150,'Sales from 1099-DA'!$D:$D))</f>
        <v/>
      </c>
      <c r="I150" s="7">
        <f>IF(A150="","",E150-H150)</f>
        <v/>
      </c>
      <c r="J150" s="4" t="n"/>
    </row>
    <row r="151">
      <c r="A151" s="4" t="n"/>
      <c r="B151" s="4" t="n"/>
      <c r="C151" s="4" t="n"/>
      <c r="D151" s="4" t="n"/>
      <c r="E151" s="4" t="n"/>
      <c r="F151" s="5" t="n"/>
      <c r="G151" s="6">
        <f>IF(E151="","",F151/E151)</f>
        <v/>
      </c>
      <c r="H151" s="7">
        <f>IF(A151="","",SUMIF('Sales from 1099-DA'!$F:$F,A151,'Sales from 1099-DA'!$D:$D))</f>
        <v/>
      </c>
      <c r="I151" s="7">
        <f>IF(A151="","",E151-H151)</f>
        <v/>
      </c>
      <c r="J151" s="4" t="n"/>
    </row>
    <row r="152">
      <c r="A152" s="4" t="n"/>
      <c r="B152" s="4" t="n"/>
      <c r="C152" s="4" t="n"/>
      <c r="D152" s="4" t="n"/>
      <c r="E152" s="4" t="n"/>
      <c r="F152" s="5" t="n"/>
      <c r="G152" s="6">
        <f>IF(E152="","",F152/E152)</f>
        <v/>
      </c>
      <c r="H152" s="7">
        <f>IF(A152="","",SUMIF('Sales from 1099-DA'!$F:$F,A152,'Sales from 1099-DA'!$D:$D))</f>
        <v/>
      </c>
      <c r="I152" s="7">
        <f>IF(A152="","",E152-H152)</f>
        <v/>
      </c>
      <c r="J152" s="4" t="n"/>
    </row>
    <row r="153">
      <c r="A153" s="4" t="n"/>
      <c r="B153" s="4" t="n"/>
      <c r="C153" s="4" t="n"/>
      <c r="D153" s="4" t="n"/>
      <c r="E153" s="4" t="n"/>
      <c r="F153" s="5" t="n"/>
      <c r="G153" s="6">
        <f>IF(E153="","",F153/E153)</f>
        <v/>
      </c>
      <c r="H153" s="7">
        <f>IF(A153="","",SUMIF('Sales from 1099-DA'!$F:$F,A153,'Sales from 1099-DA'!$D:$D))</f>
        <v/>
      </c>
      <c r="I153" s="7">
        <f>IF(A153="","",E153-H153)</f>
        <v/>
      </c>
      <c r="J153" s="4" t="n"/>
    </row>
    <row r="154">
      <c r="A154" s="4" t="n"/>
      <c r="B154" s="4" t="n"/>
      <c r="C154" s="4" t="n"/>
      <c r="D154" s="4" t="n"/>
      <c r="E154" s="4" t="n"/>
      <c r="F154" s="5" t="n"/>
      <c r="G154" s="6">
        <f>IF(E154="","",F154/E154)</f>
        <v/>
      </c>
      <c r="H154" s="7">
        <f>IF(A154="","",SUMIF('Sales from 1099-DA'!$F:$F,A154,'Sales from 1099-DA'!$D:$D))</f>
        <v/>
      </c>
      <c r="I154" s="7">
        <f>IF(A154="","",E154-H154)</f>
        <v/>
      </c>
      <c r="J154" s="4" t="n"/>
    </row>
    <row r="155">
      <c r="A155" s="4" t="n"/>
      <c r="B155" s="4" t="n"/>
      <c r="C155" s="4" t="n"/>
      <c r="D155" s="4" t="n"/>
      <c r="E155" s="4" t="n"/>
      <c r="F155" s="5" t="n"/>
      <c r="G155" s="6">
        <f>IF(E155="","",F155/E155)</f>
        <v/>
      </c>
      <c r="H155" s="7">
        <f>IF(A155="","",SUMIF('Sales from 1099-DA'!$F:$F,A155,'Sales from 1099-DA'!$D:$D))</f>
        <v/>
      </c>
      <c r="I155" s="7">
        <f>IF(A155="","",E155-H155)</f>
        <v/>
      </c>
      <c r="J155" s="4" t="n"/>
    </row>
    <row r="156">
      <c r="A156" s="4" t="n"/>
      <c r="B156" s="4" t="n"/>
      <c r="C156" s="4" t="n"/>
      <c r="D156" s="4" t="n"/>
      <c r="E156" s="4" t="n"/>
      <c r="F156" s="5" t="n"/>
      <c r="G156" s="6">
        <f>IF(E156="","",F156/E156)</f>
        <v/>
      </c>
      <c r="H156" s="7">
        <f>IF(A156="","",SUMIF('Sales from 1099-DA'!$F:$F,A156,'Sales from 1099-DA'!$D:$D))</f>
        <v/>
      </c>
      <c r="I156" s="7">
        <f>IF(A156="","",E156-H156)</f>
        <v/>
      </c>
      <c r="J156" s="4" t="n"/>
    </row>
    <row r="157">
      <c r="A157" s="4" t="n"/>
      <c r="B157" s="4" t="n"/>
      <c r="C157" s="4" t="n"/>
      <c r="D157" s="4" t="n"/>
      <c r="E157" s="4" t="n"/>
      <c r="F157" s="5" t="n"/>
      <c r="G157" s="6">
        <f>IF(E157="","",F157/E157)</f>
        <v/>
      </c>
      <c r="H157" s="7">
        <f>IF(A157="","",SUMIF('Sales from 1099-DA'!$F:$F,A157,'Sales from 1099-DA'!$D:$D))</f>
        <v/>
      </c>
      <c r="I157" s="7">
        <f>IF(A157="","",E157-H157)</f>
        <v/>
      </c>
      <c r="J157" s="4" t="n"/>
    </row>
    <row r="158">
      <c r="A158" s="4" t="n"/>
      <c r="B158" s="4" t="n"/>
      <c r="C158" s="4" t="n"/>
      <c r="D158" s="4" t="n"/>
      <c r="E158" s="4" t="n"/>
      <c r="F158" s="5" t="n"/>
      <c r="G158" s="6">
        <f>IF(E158="","",F158/E158)</f>
        <v/>
      </c>
      <c r="H158" s="7">
        <f>IF(A158="","",SUMIF('Sales from 1099-DA'!$F:$F,A158,'Sales from 1099-DA'!$D:$D))</f>
        <v/>
      </c>
      <c r="I158" s="7">
        <f>IF(A158="","",E158-H158)</f>
        <v/>
      </c>
      <c r="J158" s="4" t="n"/>
    </row>
    <row r="159">
      <c r="A159" s="4" t="n"/>
      <c r="B159" s="4" t="n"/>
      <c r="C159" s="4" t="n"/>
      <c r="D159" s="4" t="n"/>
      <c r="E159" s="4" t="n"/>
      <c r="F159" s="5" t="n"/>
      <c r="G159" s="6">
        <f>IF(E159="","",F159/E159)</f>
        <v/>
      </c>
      <c r="H159" s="7">
        <f>IF(A159="","",SUMIF('Sales from 1099-DA'!$F:$F,A159,'Sales from 1099-DA'!$D:$D))</f>
        <v/>
      </c>
      <c r="I159" s="7">
        <f>IF(A159="","",E159-H159)</f>
        <v/>
      </c>
      <c r="J159" s="4" t="n"/>
    </row>
    <row r="160">
      <c r="A160" s="4" t="n"/>
      <c r="B160" s="4" t="n"/>
      <c r="C160" s="4" t="n"/>
      <c r="D160" s="4" t="n"/>
      <c r="E160" s="4" t="n"/>
      <c r="F160" s="5" t="n"/>
      <c r="G160" s="6">
        <f>IF(E160="","",F160/E160)</f>
        <v/>
      </c>
      <c r="H160" s="7">
        <f>IF(A160="","",SUMIF('Sales from 1099-DA'!$F:$F,A160,'Sales from 1099-DA'!$D:$D))</f>
        <v/>
      </c>
      <c r="I160" s="7">
        <f>IF(A160="","",E160-H160)</f>
        <v/>
      </c>
      <c r="J160" s="4" t="n"/>
    </row>
    <row r="161">
      <c r="A161" s="4" t="n"/>
      <c r="B161" s="4" t="n"/>
      <c r="C161" s="4" t="n"/>
      <c r="D161" s="4" t="n"/>
      <c r="E161" s="4" t="n"/>
      <c r="F161" s="5" t="n"/>
      <c r="G161" s="6">
        <f>IF(E161="","",F161/E161)</f>
        <v/>
      </c>
      <c r="H161" s="7">
        <f>IF(A161="","",SUMIF('Sales from 1099-DA'!$F:$F,A161,'Sales from 1099-DA'!$D:$D))</f>
        <v/>
      </c>
      <c r="I161" s="7">
        <f>IF(A161="","",E161-H161)</f>
        <v/>
      </c>
      <c r="J161" s="4" t="n"/>
    </row>
    <row r="162">
      <c r="A162" s="4" t="n"/>
      <c r="B162" s="4" t="n"/>
      <c r="C162" s="4" t="n"/>
      <c r="D162" s="4" t="n"/>
      <c r="E162" s="4" t="n"/>
      <c r="F162" s="5" t="n"/>
      <c r="G162" s="6">
        <f>IF(E162="","",F162/E162)</f>
        <v/>
      </c>
      <c r="H162" s="7">
        <f>IF(A162="","",SUMIF('Sales from 1099-DA'!$F:$F,A162,'Sales from 1099-DA'!$D:$D))</f>
        <v/>
      </c>
      <c r="I162" s="7">
        <f>IF(A162="","",E162-H162)</f>
        <v/>
      </c>
      <c r="J162" s="4" t="n"/>
    </row>
    <row r="163">
      <c r="A163" s="4" t="n"/>
      <c r="B163" s="4" t="n"/>
      <c r="C163" s="4" t="n"/>
      <c r="D163" s="4" t="n"/>
      <c r="E163" s="4" t="n"/>
      <c r="F163" s="5" t="n"/>
      <c r="G163" s="6">
        <f>IF(E163="","",F163/E163)</f>
        <v/>
      </c>
      <c r="H163" s="7">
        <f>IF(A163="","",SUMIF('Sales from 1099-DA'!$F:$F,A163,'Sales from 1099-DA'!$D:$D))</f>
        <v/>
      </c>
      <c r="I163" s="7">
        <f>IF(A163="","",E163-H163)</f>
        <v/>
      </c>
      <c r="J163" s="4" t="n"/>
    </row>
    <row r="164">
      <c r="A164" s="4" t="n"/>
      <c r="B164" s="4" t="n"/>
      <c r="C164" s="4" t="n"/>
      <c r="D164" s="4" t="n"/>
      <c r="E164" s="4" t="n"/>
      <c r="F164" s="5" t="n"/>
      <c r="G164" s="6">
        <f>IF(E164="","",F164/E164)</f>
        <v/>
      </c>
      <c r="H164" s="7">
        <f>IF(A164="","",SUMIF('Sales from 1099-DA'!$F:$F,A164,'Sales from 1099-DA'!$D:$D))</f>
        <v/>
      </c>
      <c r="I164" s="7">
        <f>IF(A164="","",E164-H164)</f>
        <v/>
      </c>
      <c r="J164" s="4" t="n"/>
    </row>
    <row r="165">
      <c r="A165" s="4" t="n"/>
      <c r="B165" s="4" t="n"/>
      <c r="C165" s="4" t="n"/>
      <c r="D165" s="4" t="n"/>
      <c r="E165" s="4" t="n"/>
      <c r="F165" s="5" t="n"/>
      <c r="G165" s="6">
        <f>IF(E165="","",F165/E165)</f>
        <v/>
      </c>
      <c r="H165" s="7">
        <f>IF(A165="","",SUMIF('Sales from 1099-DA'!$F:$F,A165,'Sales from 1099-DA'!$D:$D))</f>
        <v/>
      </c>
      <c r="I165" s="7">
        <f>IF(A165="","",E165-H165)</f>
        <v/>
      </c>
      <c r="J165" s="4" t="n"/>
    </row>
    <row r="166">
      <c r="A166" s="4" t="n"/>
      <c r="B166" s="4" t="n"/>
      <c r="C166" s="4" t="n"/>
      <c r="D166" s="4" t="n"/>
      <c r="E166" s="4" t="n"/>
      <c r="F166" s="5" t="n"/>
      <c r="G166" s="6">
        <f>IF(E166="","",F166/E166)</f>
        <v/>
      </c>
      <c r="H166" s="7">
        <f>IF(A166="","",SUMIF('Sales from 1099-DA'!$F:$F,A166,'Sales from 1099-DA'!$D:$D))</f>
        <v/>
      </c>
      <c r="I166" s="7">
        <f>IF(A166="","",E166-H166)</f>
        <v/>
      </c>
      <c r="J166" s="4" t="n"/>
    </row>
    <row r="167">
      <c r="A167" s="4" t="n"/>
      <c r="B167" s="4" t="n"/>
      <c r="C167" s="4" t="n"/>
      <c r="D167" s="4" t="n"/>
      <c r="E167" s="4" t="n"/>
      <c r="F167" s="5" t="n"/>
      <c r="G167" s="6">
        <f>IF(E167="","",F167/E167)</f>
        <v/>
      </c>
      <c r="H167" s="7">
        <f>IF(A167="","",SUMIF('Sales from 1099-DA'!$F:$F,A167,'Sales from 1099-DA'!$D:$D))</f>
        <v/>
      </c>
      <c r="I167" s="7">
        <f>IF(A167="","",E167-H167)</f>
        <v/>
      </c>
      <c r="J167" s="4" t="n"/>
    </row>
    <row r="168">
      <c r="A168" s="4" t="n"/>
      <c r="B168" s="4" t="n"/>
      <c r="C168" s="4" t="n"/>
      <c r="D168" s="4" t="n"/>
      <c r="E168" s="4" t="n"/>
      <c r="F168" s="5" t="n"/>
      <c r="G168" s="6">
        <f>IF(E168="","",F168/E168)</f>
        <v/>
      </c>
      <c r="H168" s="7">
        <f>IF(A168="","",SUMIF('Sales from 1099-DA'!$F:$F,A168,'Sales from 1099-DA'!$D:$D))</f>
        <v/>
      </c>
      <c r="I168" s="7">
        <f>IF(A168="","",E168-H168)</f>
        <v/>
      </c>
      <c r="J168" s="4" t="n"/>
    </row>
    <row r="169">
      <c r="A169" s="4" t="n"/>
      <c r="B169" s="4" t="n"/>
      <c r="C169" s="4" t="n"/>
      <c r="D169" s="4" t="n"/>
      <c r="E169" s="4" t="n"/>
      <c r="F169" s="5" t="n"/>
      <c r="G169" s="6">
        <f>IF(E169="","",F169/E169)</f>
        <v/>
      </c>
      <c r="H169" s="7">
        <f>IF(A169="","",SUMIF('Sales from 1099-DA'!$F:$F,A169,'Sales from 1099-DA'!$D:$D))</f>
        <v/>
      </c>
      <c r="I169" s="7">
        <f>IF(A169="","",E169-H169)</f>
        <v/>
      </c>
      <c r="J169" s="4" t="n"/>
    </row>
    <row r="170">
      <c r="A170" s="4" t="n"/>
      <c r="B170" s="4" t="n"/>
      <c r="C170" s="4" t="n"/>
      <c r="D170" s="4" t="n"/>
      <c r="E170" s="4" t="n"/>
      <c r="F170" s="5" t="n"/>
      <c r="G170" s="6">
        <f>IF(E170="","",F170/E170)</f>
        <v/>
      </c>
      <c r="H170" s="7">
        <f>IF(A170="","",SUMIF('Sales from 1099-DA'!$F:$F,A170,'Sales from 1099-DA'!$D:$D))</f>
        <v/>
      </c>
      <c r="I170" s="7">
        <f>IF(A170="","",E170-H170)</f>
        <v/>
      </c>
      <c r="J170" s="4" t="n"/>
    </row>
    <row r="171">
      <c r="A171" s="4" t="n"/>
      <c r="B171" s="4" t="n"/>
      <c r="C171" s="4" t="n"/>
      <c r="D171" s="4" t="n"/>
      <c r="E171" s="4" t="n"/>
      <c r="F171" s="5" t="n"/>
      <c r="G171" s="6">
        <f>IF(E171="","",F171/E171)</f>
        <v/>
      </c>
      <c r="H171" s="7">
        <f>IF(A171="","",SUMIF('Sales from 1099-DA'!$F:$F,A171,'Sales from 1099-DA'!$D:$D))</f>
        <v/>
      </c>
      <c r="I171" s="7">
        <f>IF(A171="","",E171-H171)</f>
        <v/>
      </c>
      <c r="J171" s="4" t="n"/>
    </row>
    <row r="172">
      <c r="A172" s="4" t="n"/>
      <c r="B172" s="4" t="n"/>
      <c r="C172" s="4" t="n"/>
      <c r="D172" s="4" t="n"/>
      <c r="E172" s="4" t="n"/>
      <c r="F172" s="5" t="n"/>
      <c r="G172" s="6">
        <f>IF(E172="","",F172/E172)</f>
        <v/>
      </c>
      <c r="H172" s="7">
        <f>IF(A172="","",SUMIF('Sales from 1099-DA'!$F:$F,A172,'Sales from 1099-DA'!$D:$D))</f>
        <v/>
      </c>
      <c r="I172" s="7">
        <f>IF(A172="","",E172-H172)</f>
        <v/>
      </c>
      <c r="J172" s="4" t="n"/>
    </row>
    <row r="173">
      <c r="A173" s="4" t="n"/>
      <c r="B173" s="4" t="n"/>
      <c r="C173" s="4" t="n"/>
      <c r="D173" s="4" t="n"/>
      <c r="E173" s="4" t="n"/>
      <c r="F173" s="5" t="n"/>
      <c r="G173" s="6">
        <f>IF(E173="","",F173/E173)</f>
        <v/>
      </c>
      <c r="H173" s="7">
        <f>IF(A173="","",SUMIF('Sales from 1099-DA'!$F:$F,A173,'Sales from 1099-DA'!$D:$D))</f>
        <v/>
      </c>
      <c r="I173" s="7">
        <f>IF(A173="","",E173-H173)</f>
        <v/>
      </c>
      <c r="J173" s="4" t="n"/>
    </row>
    <row r="174">
      <c r="A174" s="4" t="n"/>
      <c r="B174" s="4" t="n"/>
      <c r="C174" s="4" t="n"/>
      <c r="D174" s="4" t="n"/>
      <c r="E174" s="4" t="n"/>
      <c r="F174" s="5" t="n"/>
      <c r="G174" s="6">
        <f>IF(E174="","",F174/E174)</f>
        <v/>
      </c>
      <c r="H174" s="7">
        <f>IF(A174="","",SUMIF('Sales from 1099-DA'!$F:$F,A174,'Sales from 1099-DA'!$D:$D))</f>
        <v/>
      </c>
      <c r="I174" s="7">
        <f>IF(A174="","",E174-H174)</f>
        <v/>
      </c>
      <c r="J174" s="4" t="n"/>
    </row>
    <row r="175">
      <c r="A175" s="4" t="n"/>
      <c r="B175" s="4" t="n"/>
      <c r="C175" s="4" t="n"/>
      <c r="D175" s="4" t="n"/>
      <c r="E175" s="4" t="n"/>
      <c r="F175" s="5" t="n"/>
      <c r="G175" s="6">
        <f>IF(E175="","",F175/E175)</f>
        <v/>
      </c>
      <c r="H175" s="7">
        <f>IF(A175="","",SUMIF('Sales from 1099-DA'!$F:$F,A175,'Sales from 1099-DA'!$D:$D))</f>
        <v/>
      </c>
      <c r="I175" s="7">
        <f>IF(A175="","",E175-H175)</f>
        <v/>
      </c>
      <c r="J175" s="4" t="n"/>
    </row>
    <row r="176">
      <c r="A176" s="4" t="n"/>
      <c r="B176" s="4" t="n"/>
      <c r="C176" s="4" t="n"/>
      <c r="D176" s="4" t="n"/>
      <c r="E176" s="4" t="n"/>
      <c r="F176" s="5" t="n"/>
      <c r="G176" s="6">
        <f>IF(E176="","",F176/E176)</f>
        <v/>
      </c>
      <c r="H176" s="7">
        <f>IF(A176="","",SUMIF('Sales from 1099-DA'!$F:$F,A176,'Sales from 1099-DA'!$D:$D))</f>
        <v/>
      </c>
      <c r="I176" s="7">
        <f>IF(A176="","",E176-H176)</f>
        <v/>
      </c>
      <c r="J176" s="4" t="n"/>
    </row>
    <row r="177">
      <c r="A177" s="4" t="n"/>
      <c r="B177" s="4" t="n"/>
      <c r="C177" s="4" t="n"/>
      <c r="D177" s="4" t="n"/>
      <c r="E177" s="4" t="n"/>
      <c r="F177" s="5" t="n"/>
      <c r="G177" s="6">
        <f>IF(E177="","",F177/E177)</f>
        <v/>
      </c>
      <c r="H177" s="7">
        <f>IF(A177="","",SUMIF('Sales from 1099-DA'!$F:$F,A177,'Sales from 1099-DA'!$D:$D))</f>
        <v/>
      </c>
      <c r="I177" s="7">
        <f>IF(A177="","",E177-H177)</f>
        <v/>
      </c>
      <c r="J177" s="4" t="n"/>
    </row>
    <row r="178">
      <c r="A178" s="4" t="n"/>
      <c r="B178" s="4" t="n"/>
      <c r="C178" s="4" t="n"/>
      <c r="D178" s="4" t="n"/>
      <c r="E178" s="4" t="n"/>
      <c r="F178" s="5" t="n"/>
      <c r="G178" s="6">
        <f>IF(E178="","",F178/E178)</f>
        <v/>
      </c>
      <c r="H178" s="7">
        <f>IF(A178="","",SUMIF('Sales from 1099-DA'!$F:$F,A178,'Sales from 1099-DA'!$D:$D))</f>
        <v/>
      </c>
      <c r="I178" s="7">
        <f>IF(A178="","",E178-H178)</f>
        <v/>
      </c>
      <c r="J178" s="4" t="n"/>
    </row>
    <row r="179">
      <c r="A179" s="4" t="n"/>
      <c r="B179" s="4" t="n"/>
      <c r="C179" s="4" t="n"/>
      <c r="D179" s="4" t="n"/>
      <c r="E179" s="4" t="n"/>
      <c r="F179" s="5" t="n"/>
      <c r="G179" s="6">
        <f>IF(E179="","",F179/E179)</f>
        <v/>
      </c>
      <c r="H179" s="7">
        <f>IF(A179="","",SUMIF('Sales from 1099-DA'!$F:$F,A179,'Sales from 1099-DA'!$D:$D))</f>
        <v/>
      </c>
      <c r="I179" s="7">
        <f>IF(A179="","",E179-H179)</f>
        <v/>
      </c>
      <c r="J179" s="4" t="n"/>
    </row>
    <row r="180">
      <c r="A180" s="4" t="n"/>
      <c r="B180" s="4" t="n"/>
      <c r="C180" s="4" t="n"/>
      <c r="D180" s="4" t="n"/>
      <c r="E180" s="4" t="n"/>
      <c r="F180" s="5" t="n"/>
      <c r="G180" s="6">
        <f>IF(E180="","",F180/E180)</f>
        <v/>
      </c>
      <c r="H180" s="7">
        <f>IF(A180="","",SUMIF('Sales from 1099-DA'!$F:$F,A180,'Sales from 1099-DA'!$D:$D))</f>
        <v/>
      </c>
      <c r="I180" s="7">
        <f>IF(A180="","",E180-H180)</f>
        <v/>
      </c>
      <c r="J180" s="4" t="n"/>
    </row>
    <row r="181">
      <c r="A181" s="4" t="n"/>
      <c r="B181" s="4" t="n"/>
      <c r="C181" s="4" t="n"/>
      <c r="D181" s="4" t="n"/>
      <c r="E181" s="4" t="n"/>
      <c r="F181" s="5" t="n"/>
      <c r="G181" s="6">
        <f>IF(E181="","",F181/E181)</f>
        <v/>
      </c>
      <c r="H181" s="7">
        <f>IF(A181="","",SUMIF('Sales from 1099-DA'!$F:$F,A181,'Sales from 1099-DA'!$D:$D))</f>
        <v/>
      </c>
      <c r="I181" s="7">
        <f>IF(A181="","",E181-H181)</f>
        <v/>
      </c>
      <c r="J181" s="4" t="n"/>
    </row>
    <row r="182">
      <c r="A182" s="4" t="n"/>
      <c r="B182" s="4" t="n"/>
      <c r="C182" s="4" t="n"/>
      <c r="D182" s="4" t="n"/>
      <c r="E182" s="4" t="n"/>
      <c r="F182" s="5" t="n"/>
      <c r="G182" s="6">
        <f>IF(E182="","",F182/E182)</f>
        <v/>
      </c>
      <c r="H182" s="7">
        <f>IF(A182="","",SUMIF('Sales from 1099-DA'!$F:$F,A182,'Sales from 1099-DA'!$D:$D))</f>
        <v/>
      </c>
      <c r="I182" s="7">
        <f>IF(A182="","",E182-H182)</f>
        <v/>
      </c>
      <c r="J182" s="4" t="n"/>
    </row>
    <row r="183">
      <c r="A183" s="4" t="n"/>
      <c r="B183" s="4" t="n"/>
      <c r="C183" s="4" t="n"/>
      <c r="D183" s="4" t="n"/>
      <c r="E183" s="4" t="n"/>
      <c r="F183" s="5" t="n"/>
      <c r="G183" s="6">
        <f>IF(E183="","",F183/E183)</f>
        <v/>
      </c>
      <c r="H183" s="7">
        <f>IF(A183="","",SUMIF('Sales from 1099-DA'!$F:$F,A183,'Sales from 1099-DA'!$D:$D))</f>
        <v/>
      </c>
      <c r="I183" s="7">
        <f>IF(A183="","",E183-H183)</f>
        <v/>
      </c>
      <c r="J183" s="4" t="n"/>
    </row>
    <row r="184">
      <c r="A184" s="4" t="n"/>
      <c r="B184" s="4" t="n"/>
      <c r="C184" s="4" t="n"/>
      <c r="D184" s="4" t="n"/>
      <c r="E184" s="4" t="n"/>
      <c r="F184" s="5" t="n"/>
      <c r="G184" s="6">
        <f>IF(E184="","",F184/E184)</f>
        <v/>
      </c>
      <c r="H184" s="7">
        <f>IF(A184="","",SUMIF('Sales from 1099-DA'!$F:$F,A184,'Sales from 1099-DA'!$D:$D))</f>
        <v/>
      </c>
      <c r="I184" s="7">
        <f>IF(A184="","",E184-H184)</f>
        <v/>
      </c>
      <c r="J184" s="4" t="n"/>
    </row>
    <row r="185">
      <c r="A185" s="4" t="n"/>
      <c r="B185" s="4" t="n"/>
      <c r="C185" s="4" t="n"/>
      <c r="D185" s="4" t="n"/>
      <c r="E185" s="4" t="n"/>
      <c r="F185" s="5" t="n"/>
      <c r="G185" s="6">
        <f>IF(E185="","",F185/E185)</f>
        <v/>
      </c>
      <c r="H185" s="7">
        <f>IF(A185="","",SUMIF('Sales from 1099-DA'!$F:$F,A185,'Sales from 1099-DA'!$D:$D))</f>
        <v/>
      </c>
      <c r="I185" s="7">
        <f>IF(A185="","",E185-H185)</f>
        <v/>
      </c>
      <c r="J185" s="4" t="n"/>
    </row>
    <row r="186">
      <c r="A186" s="4" t="n"/>
      <c r="B186" s="4" t="n"/>
      <c r="C186" s="4" t="n"/>
      <c r="D186" s="4" t="n"/>
      <c r="E186" s="4" t="n"/>
      <c r="F186" s="5" t="n"/>
      <c r="G186" s="6">
        <f>IF(E186="","",F186/E186)</f>
        <v/>
      </c>
      <c r="H186" s="7">
        <f>IF(A186="","",SUMIF('Sales from 1099-DA'!$F:$F,A186,'Sales from 1099-DA'!$D:$D))</f>
        <v/>
      </c>
      <c r="I186" s="7">
        <f>IF(A186="","",E186-H186)</f>
        <v/>
      </c>
      <c r="J186" s="4" t="n"/>
    </row>
    <row r="187">
      <c r="A187" s="4" t="n"/>
      <c r="B187" s="4" t="n"/>
      <c r="C187" s="4" t="n"/>
      <c r="D187" s="4" t="n"/>
      <c r="E187" s="4" t="n"/>
      <c r="F187" s="5" t="n"/>
      <c r="G187" s="6">
        <f>IF(E187="","",F187/E187)</f>
        <v/>
      </c>
      <c r="H187" s="7">
        <f>IF(A187="","",SUMIF('Sales from 1099-DA'!$F:$F,A187,'Sales from 1099-DA'!$D:$D))</f>
        <v/>
      </c>
      <c r="I187" s="7">
        <f>IF(A187="","",E187-H187)</f>
        <v/>
      </c>
      <c r="J187" s="4" t="n"/>
    </row>
    <row r="188">
      <c r="A188" s="4" t="n"/>
      <c r="B188" s="4" t="n"/>
      <c r="C188" s="4" t="n"/>
      <c r="D188" s="4" t="n"/>
      <c r="E188" s="4" t="n"/>
      <c r="F188" s="5" t="n"/>
      <c r="G188" s="6">
        <f>IF(E188="","",F188/E188)</f>
        <v/>
      </c>
      <c r="H188" s="7">
        <f>IF(A188="","",SUMIF('Sales from 1099-DA'!$F:$F,A188,'Sales from 1099-DA'!$D:$D))</f>
        <v/>
      </c>
      <c r="I188" s="7">
        <f>IF(A188="","",E188-H188)</f>
        <v/>
      </c>
      <c r="J188" s="4" t="n"/>
    </row>
    <row r="189">
      <c r="A189" s="4" t="n"/>
      <c r="B189" s="4" t="n"/>
      <c r="C189" s="4" t="n"/>
      <c r="D189" s="4" t="n"/>
      <c r="E189" s="4" t="n"/>
      <c r="F189" s="5" t="n"/>
      <c r="G189" s="6">
        <f>IF(E189="","",F189/E189)</f>
        <v/>
      </c>
      <c r="H189" s="7">
        <f>IF(A189="","",SUMIF('Sales from 1099-DA'!$F:$F,A189,'Sales from 1099-DA'!$D:$D))</f>
        <v/>
      </c>
      <c r="I189" s="7">
        <f>IF(A189="","",E189-H189)</f>
        <v/>
      </c>
      <c r="J189" s="4" t="n"/>
    </row>
    <row r="190">
      <c r="A190" s="4" t="n"/>
      <c r="B190" s="4" t="n"/>
      <c r="C190" s="4" t="n"/>
      <c r="D190" s="4" t="n"/>
      <c r="E190" s="4" t="n"/>
      <c r="F190" s="5" t="n"/>
      <c r="G190" s="6">
        <f>IF(E190="","",F190/E190)</f>
        <v/>
      </c>
      <c r="H190" s="7">
        <f>IF(A190="","",SUMIF('Sales from 1099-DA'!$F:$F,A190,'Sales from 1099-DA'!$D:$D))</f>
        <v/>
      </c>
      <c r="I190" s="7">
        <f>IF(A190="","",E190-H190)</f>
        <v/>
      </c>
      <c r="J190" s="4" t="n"/>
    </row>
    <row r="191">
      <c r="A191" s="4" t="n"/>
      <c r="B191" s="4" t="n"/>
      <c r="C191" s="4" t="n"/>
      <c r="D191" s="4" t="n"/>
      <c r="E191" s="4" t="n"/>
      <c r="F191" s="5" t="n"/>
      <c r="G191" s="6">
        <f>IF(E191="","",F191/E191)</f>
        <v/>
      </c>
      <c r="H191" s="7">
        <f>IF(A191="","",SUMIF('Sales from 1099-DA'!$F:$F,A191,'Sales from 1099-DA'!$D:$D))</f>
        <v/>
      </c>
      <c r="I191" s="7">
        <f>IF(A191="","",E191-H191)</f>
        <v/>
      </c>
      <c r="J191" s="4" t="n"/>
    </row>
    <row r="192">
      <c r="A192" s="4" t="n"/>
      <c r="B192" s="4" t="n"/>
      <c r="C192" s="4" t="n"/>
      <c r="D192" s="4" t="n"/>
      <c r="E192" s="4" t="n"/>
      <c r="F192" s="5" t="n"/>
      <c r="G192" s="6">
        <f>IF(E192="","",F192/E192)</f>
        <v/>
      </c>
      <c r="H192" s="7">
        <f>IF(A192="","",SUMIF('Sales from 1099-DA'!$F:$F,A192,'Sales from 1099-DA'!$D:$D))</f>
        <v/>
      </c>
      <c r="I192" s="7">
        <f>IF(A192="","",E192-H192)</f>
        <v/>
      </c>
      <c r="J192" s="4" t="n"/>
    </row>
    <row r="193">
      <c r="A193" s="4" t="n"/>
      <c r="B193" s="4" t="n"/>
      <c r="C193" s="4" t="n"/>
      <c r="D193" s="4" t="n"/>
      <c r="E193" s="4" t="n"/>
      <c r="F193" s="5" t="n"/>
      <c r="G193" s="6">
        <f>IF(E193="","",F193/E193)</f>
        <v/>
      </c>
      <c r="H193" s="7">
        <f>IF(A193="","",SUMIF('Sales from 1099-DA'!$F:$F,A193,'Sales from 1099-DA'!$D:$D))</f>
        <v/>
      </c>
      <c r="I193" s="7">
        <f>IF(A193="","",E193-H193)</f>
        <v/>
      </c>
      <c r="J193" s="4" t="n"/>
    </row>
    <row r="194">
      <c r="A194" s="4" t="n"/>
      <c r="B194" s="4" t="n"/>
      <c r="C194" s="4" t="n"/>
      <c r="D194" s="4" t="n"/>
      <c r="E194" s="4" t="n"/>
      <c r="F194" s="5" t="n"/>
      <c r="G194" s="6">
        <f>IF(E194="","",F194/E194)</f>
        <v/>
      </c>
      <c r="H194" s="7">
        <f>IF(A194="","",SUMIF('Sales from 1099-DA'!$F:$F,A194,'Sales from 1099-DA'!$D:$D))</f>
        <v/>
      </c>
      <c r="I194" s="7">
        <f>IF(A194="","",E194-H194)</f>
        <v/>
      </c>
      <c r="J194" s="4" t="n"/>
    </row>
    <row r="195">
      <c r="A195" s="4" t="n"/>
      <c r="B195" s="4" t="n"/>
      <c r="C195" s="4" t="n"/>
      <c r="D195" s="4" t="n"/>
      <c r="E195" s="4" t="n"/>
      <c r="F195" s="5" t="n"/>
      <c r="G195" s="6">
        <f>IF(E195="","",F195/E195)</f>
        <v/>
      </c>
      <c r="H195" s="7">
        <f>IF(A195="","",SUMIF('Sales from 1099-DA'!$F:$F,A195,'Sales from 1099-DA'!$D:$D))</f>
        <v/>
      </c>
      <c r="I195" s="7">
        <f>IF(A195="","",E195-H195)</f>
        <v/>
      </c>
      <c r="J195" s="4" t="n"/>
    </row>
    <row r="196">
      <c r="A196" s="4" t="n"/>
      <c r="B196" s="4" t="n"/>
      <c r="C196" s="4" t="n"/>
      <c r="D196" s="4" t="n"/>
      <c r="E196" s="4" t="n"/>
      <c r="F196" s="5" t="n"/>
      <c r="G196" s="6">
        <f>IF(E196="","",F196/E196)</f>
        <v/>
      </c>
      <c r="H196" s="7">
        <f>IF(A196="","",SUMIF('Sales from 1099-DA'!$F:$F,A196,'Sales from 1099-DA'!$D:$D))</f>
        <v/>
      </c>
      <c r="I196" s="7">
        <f>IF(A196="","",E196-H196)</f>
        <v/>
      </c>
      <c r="J196" s="4" t="n"/>
    </row>
    <row r="197">
      <c r="A197" s="4" t="n"/>
      <c r="B197" s="4" t="n"/>
      <c r="C197" s="4" t="n"/>
      <c r="D197" s="4" t="n"/>
      <c r="E197" s="4" t="n"/>
      <c r="F197" s="5" t="n"/>
      <c r="G197" s="6">
        <f>IF(E197="","",F197/E197)</f>
        <v/>
      </c>
      <c r="H197" s="7">
        <f>IF(A197="","",SUMIF('Sales from 1099-DA'!$F:$F,A197,'Sales from 1099-DA'!$D:$D))</f>
        <v/>
      </c>
      <c r="I197" s="7">
        <f>IF(A197="","",E197-H197)</f>
        <v/>
      </c>
      <c r="J197" s="4" t="n"/>
    </row>
    <row r="198">
      <c r="A198" s="4" t="n"/>
      <c r="B198" s="4" t="n"/>
      <c r="C198" s="4" t="n"/>
      <c r="D198" s="4" t="n"/>
      <c r="E198" s="4" t="n"/>
      <c r="F198" s="5" t="n"/>
      <c r="G198" s="6">
        <f>IF(E198="","",F198/E198)</f>
        <v/>
      </c>
      <c r="H198" s="7">
        <f>IF(A198="","",SUMIF('Sales from 1099-DA'!$F:$F,A198,'Sales from 1099-DA'!$D:$D))</f>
        <v/>
      </c>
      <c r="I198" s="7">
        <f>IF(A198="","",E198-H198)</f>
        <v/>
      </c>
      <c r="J198" s="4" t="n"/>
    </row>
    <row r="199">
      <c r="A199" s="4" t="n"/>
      <c r="B199" s="4" t="n"/>
      <c r="C199" s="4" t="n"/>
      <c r="D199" s="4" t="n"/>
      <c r="E199" s="4" t="n"/>
      <c r="F199" s="5" t="n"/>
      <c r="G199" s="6">
        <f>IF(E199="","",F199/E199)</f>
        <v/>
      </c>
      <c r="H199" s="7">
        <f>IF(A199="","",SUMIF('Sales from 1099-DA'!$F:$F,A199,'Sales from 1099-DA'!$D:$D))</f>
        <v/>
      </c>
      <c r="I199" s="7">
        <f>IF(A199="","",E199-H199)</f>
        <v/>
      </c>
      <c r="J199" s="4" t="n"/>
    </row>
    <row r="200">
      <c r="A200" s="4" t="n"/>
      <c r="B200" s="4" t="n"/>
      <c r="C200" s="4" t="n"/>
      <c r="D200" s="4" t="n"/>
      <c r="E200" s="4" t="n"/>
      <c r="F200" s="5" t="n"/>
      <c r="G200" s="6">
        <f>IF(E200="","",F200/E200)</f>
        <v/>
      </c>
      <c r="H200" s="7">
        <f>IF(A200="","",SUMIF('Sales from 1099-DA'!$F:$F,A200,'Sales from 1099-DA'!$D:$D))</f>
        <v/>
      </c>
      <c r="I200" s="7">
        <f>IF(A200="","",E200-H200)</f>
        <v/>
      </c>
      <c r="J200" s="4" t="n"/>
    </row>
    <row r="201">
      <c r="A201" s="4" t="n"/>
      <c r="B201" s="4" t="n"/>
      <c r="C201" s="4" t="n"/>
      <c r="D201" s="4" t="n"/>
      <c r="E201" s="4" t="n"/>
      <c r="F201" s="5" t="n"/>
      <c r="G201" s="6">
        <f>IF(E201="","",F201/E201)</f>
        <v/>
      </c>
      <c r="H201" s="7">
        <f>IF(A201="","",SUMIF('Sales from 1099-DA'!$F:$F,A201,'Sales from 1099-DA'!$D:$D))</f>
        <v/>
      </c>
      <c r="I201" s="7">
        <f>IF(A201="","",E201-H201)</f>
        <v/>
      </c>
      <c r="J201" s="4" t="n"/>
    </row>
    <row r="202">
      <c r="A202" s="4" t="n"/>
      <c r="B202" s="4" t="n"/>
      <c r="C202" s="4" t="n"/>
      <c r="D202" s="4" t="n"/>
      <c r="E202" s="4" t="n"/>
      <c r="F202" s="5" t="n"/>
      <c r="G202" s="6">
        <f>IF(E202="","",F202/E202)</f>
        <v/>
      </c>
      <c r="H202" s="7">
        <f>IF(A202="","",SUMIF('Sales from 1099-DA'!$F:$F,A202,'Sales from 1099-DA'!$D:$D))</f>
        <v/>
      </c>
      <c r="I202" s="7">
        <f>IF(A202="","",E202-H202)</f>
        <v/>
      </c>
      <c r="J202" s="4" t="n"/>
    </row>
    <row r="203">
      <c r="A203" s="4" t="n"/>
      <c r="B203" s="4" t="n"/>
      <c r="C203" s="4" t="n"/>
      <c r="D203" s="4" t="n"/>
      <c r="E203" s="4" t="n"/>
      <c r="F203" s="5" t="n"/>
      <c r="G203" s="6">
        <f>IF(E203="","",F203/E203)</f>
        <v/>
      </c>
      <c r="H203" s="7">
        <f>IF(A203="","",SUMIF('Sales from 1099-DA'!$F:$F,A203,'Sales from 1099-DA'!$D:$D))</f>
        <v/>
      </c>
      <c r="I203" s="7">
        <f>IF(A203="","",E203-H203)</f>
        <v/>
      </c>
      <c r="J203" s="4" t="n"/>
    </row>
    <row r="204">
      <c r="A204" s="4" t="n"/>
      <c r="B204" s="4" t="n"/>
      <c r="C204" s="4" t="n"/>
      <c r="D204" s="4" t="n"/>
      <c r="E204" s="4" t="n"/>
      <c r="F204" s="5" t="n"/>
      <c r="G204" s="6">
        <f>IF(E204="","",F204/E204)</f>
        <v/>
      </c>
      <c r="H204" s="7">
        <f>IF(A204="","",SUMIF('Sales from 1099-DA'!$F:$F,A204,'Sales from 1099-DA'!$D:$D))</f>
        <v/>
      </c>
      <c r="I204" s="7">
        <f>IF(A204="","",E204-H204)</f>
        <v/>
      </c>
      <c r="J204" s="4" t="n"/>
    </row>
    <row r="205">
      <c r="A205" s="4" t="n"/>
      <c r="B205" s="4" t="n"/>
      <c r="C205" s="4" t="n"/>
      <c r="D205" s="4" t="n"/>
      <c r="E205" s="4" t="n"/>
      <c r="F205" s="5" t="n"/>
      <c r="G205" s="6">
        <f>IF(E205="","",F205/E205)</f>
        <v/>
      </c>
      <c r="H205" s="7">
        <f>IF(A205="","",SUMIF('Sales from 1099-DA'!$F:$F,A205,'Sales from 1099-DA'!$D:$D))</f>
        <v/>
      </c>
      <c r="I205" s="7">
        <f>IF(A205="","",E205-H205)</f>
        <v/>
      </c>
      <c r="J205" s="4" t="n"/>
    </row>
    <row r="206">
      <c r="A206" s="4" t="n"/>
      <c r="B206" s="4" t="n"/>
      <c r="C206" s="4" t="n"/>
      <c r="D206" s="4" t="n"/>
      <c r="E206" s="4" t="n"/>
      <c r="F206" s="5" t="n"/>
      <c r="G206" s="6">
        <f>IF(E206="","",F206/E206)</f>
        <v/>
      </c>
      <c r="H206" s="7">
        <f>IF(A206="","",SUMIF('Sales from 1099-DA'!$F:$F,A206,'Sales from 1099-DA'!$D:$D))</f>
        <v/>
      </c>
      <c r="I206" s="7">
        <f>IF(A206="","",E206-H206)</f>
        <v/>
      </c>
      <c r="J206" s="4" t="n"/>
    </row>
    <row r="207">
      <c r="A207" s="4" t="n"/>
      <c r="B207" s="4" t="n"/>
      <c r="C207" s="4" t="n"/>
      <c r="D207" s="4" t="n"/>
      <c r="E207" s="4" t="n"/>
      <c r="F207" s="5" t="n"/>
      <c r="G207" s="6">
        <f>IF(E207="","",F207/E207)</f>
        <v/>
      </c>
      <c r="H207" s="7">
        <f>IF(A207="","",SUMIF('Sales from 1099-DA'!$F:$F,A207,'Sales from 1099-DA'!$D:$D))</f>
        <v/>
      </c>
      <c r="I207" s="7">
        <f>IF(A207="","",E207-H207)</f>
        <v/>
      </c>
      <c r="J207" s="4" t="n"/>
    </row>
    <row r="208">
      <c r="A208" s="4" t="n"/>
      <c r="B208" s="4" t="n"/>
      <c r="C208" s="4" t="n"/>
      <c r="D208" s="4" t="n"/>
      <c r="E208" s="4" t="n"/>
      <c r="F208" s="5" t="n"/>
      <c r="G208" s="6">
        <f>IF(E208="","",F208/E208)</f>
        <v/>
      </c>
      <c r="H208" s="7">
        <f>IF(A208="","",SUMIF('Sales from 1099-DA'!$F:$F,A208,'Sales from 1099-DA'!$D:$D))</f>
        <v/>
      </c>
      <c r="I208" s="7">
        <f>IF(A208="","",E208-H208)</f>
        <v/>
      </c>
      <c r="J208" s="4" t="n"/>
    </row>
    <row r="209">
      <c r="A209" s="4" t="n"/>
      <c r="B209" s="4" t="n"/>
      <c r="C209" s="4" t="n"/>
      <c r="D209" s="4" t="n"/>
      <c r="E209" s="4" t="n"/>
      <c r="F209" s="5" t="n"/>
      <c r="G209" s="6">
        <f>IF(E209="","",F209/E209)</f>
        <v/>
      </c>
      <c r="H209" s="7">
        <f>IF(A209="","",SUMIF('Sales from 1099-DA'!$F:$F,A209,'Sales from 1099-DA'!$D:$D))</f>
        <v/>
      </c>
      <c r="I209" s="7">
        <f>IF(A209="","",E209-H209)</f>
        <v/>
      </c>
      <c r="J209" s="4" t="n"/>
    </row>
    <row r="210">
      <c r="A210" s="4" t="n"/>
      <c r="B210" s="4" t="n"/>
      <c r="C210" s="4" t="n"/>
      <c r="D210" s="4" t="n"/>
      <c r="E210" s="4" t="n"/>
      <c r="F210" s="5" t="n"/>
      <c r="G210" s="6">
        <f>IF(E210="","",F210/E210)</f>
        <v/>
      </c>
      <c r="H210" s="7">
        <f>IF(A210="","",SUMIF('Sales from 1099-DA'!$F:$F,A210,'Sales from 1099-DA'!$D:$D))</f>
        <v/>
      </c>
      <c r="I210" s="7">
        <f>IF(A210="","",E210-H210)</f>
        <v/>
      </c>
      <c r="J210" s="4" t="n"/>
    </row>
    <row r="211">
      <c r="A211" s="4" t="n"/>
      <c r="B211" s="4" t="n"/>
      <c r="C211" s="4" t="n"/>
      <c r="D211" s="4" t="n"/>
      <c r="E211" s="4" t="n"/>
      <c r="F211" s="5" t="n"/>
      <c r="G211" s="6">
        <f>IF(E211="","",F211/E211)</f>
        <v/>
      </c>
      <c r="H211" s="7">
        <f>IF(A211="","",SUMIF('Sales from 1099-DA'!$F:$F,A211,'Sales from 1099-DA'!$D:$D))</f>
        <v/>
      </c>
      <c r="I211" s="7">
        <f>IF(A211="","",E211-H211)</f>
        <v/>
      </c>
      <c r="J211" s="4" t="n"/>
    </row>
    <row r="212">
      <c r="A212" s="4" t="n"/>
      <c r="B212" s="4" t="n"/>
      <c r="C212" s="4" t="n"/>
      <c r="D212" s="4" t="n"/>
      <c r="E212" s="4" t="n"/>
      <c r="F212" s="5" t="n"/>
      <c r="G212" s="6">
        <f>IF(E212="","",F212/E212)</f>
        <v/>
      </c>
      <c r="H212" s="7">
        <f>IF(A212="","",SUMIF('Sales from 1099-DA'!$F:$F,A212,'Sales from 1099-DA'!$D:$D))</f>
        <v/>
      </c>
      <c r="I212" s="7">
        <f>IF(A212="","",E212-H212)</f>
        <v/>
      </c>
      <c r="J212" s="4" t="n"/>
    </row>
    <row r="213">
      <c r="A213" s="4" t="n"/>
      <c r="B213" s="4" t="n"/>
      <c r="C213" s="4" t="n"/>
      <c r="D213" s="4" t="n"/>
      <c r="E213" s="4" t="n"/>
      <c r="F213" s="5" t="n"/>
      <c r="G213" s="6">
        <f>IF(E213="","",F213/E213)</f>
        <v/>
      </c>
      <c r="H213" s="7">
        <f>IF(A213="","",SUMIF('Sales from 1099-DA'!$F:$F,A213,'Sales from 1099-DA'!$D:$D))</f>
        <v/>
      </c>
      <c r="I213" s="7">
        <f>IF(A213="","",E213-H213)</f>
        <v/>
      </c>
      <c r="J213" s="4" t="n"/>
    </row>
    <row r="214">
      <c r="A214" s="4" t="n"/>
      <c r="B214" s="4" t="n"/>
      <c r="C214" s="4" t="n"/>
      <c r="D214" s="4" t="n"/>
      <c r="E214" s="4" t="n"/>
      <c r="F214" s="5" t="n"/>
      <c r="G214" s="6">
        <f>IF(E214="","",F214/E214)</f>
        <v/>
      </c>
      <c r="H214" s="7">
        <f>IF(A214="","",SUMIF('Sales from 1099-DA'!$F:$F,A214,'Sales from 1099-DA'!$D:$D))</f>
        <v/>
      </c>
      <c r="I214" s="7">
        <f>IF(A214="","",E214-H214)</f>
        <v/>
      </c>
      <c r="J214" s="4" t="n"/>
    </row>
    <row r="215">
      <c r="A215" s="4" t="n"/>
      <c r="B215" s="4" t="n"/>
      <c r="C215" s="4" t="n"/>
      <c r="D215" s="4" t="n"/>
      <c r="E215" s="4" t="n"/>
      <c r="F215" s="5" t="n"/>
      <c r="G215" s="6">
        <f>IF(E215="","",F215/E215)</f>
        <v/>
      </c>
      <c r="H215" s="7">
        <f>IF(A215="","",SUMIF('Sales from 1099-DA'!$F:$F,A215,'Sales from 1099-DA'!$D:$D))</f>
        <v/>
      </c>
      <c r="I215" s="7">
        <f>IF(A215="","",E215-H215)</f>
        <v/>
      </c>
      <c r="J215" s="4" t="n"/>
    </row>
    <row r="216">
      <c r="A216" s="4" t="n"/>
      <c r="B216" s="4" t="n"/>
      <c r="C216" s="4" t="n"/>
      <c r="D216" s="4" t="n"/>
      <c r="E216" s="4" t="n"/>
      <c r="F216" s="5" t="n"/>
      <c r="G216" s="6">
        <f>IF(E216="","",F216/E216)</f>
        <v/>
      </c>
      <c r="H216" s="7">
        <f>IF(A216="","",SUMIF('Sales from 1099-DA'!$F:$F,A216,'Sales from 1099-DA'!$D:$D))</f>
        <v/>
      </c>
      <c r="I216" s="7">
        <f>IF(A216="","",E216-H216)</f>
        <v/>
      </c>
      <c r="J216" s="4" t="n"/>
    </row>
    <row r="217">
      <c r="A217" s="4" t="n"/>
      <c r="B217" s="4" t="n"/>
      <c r="C217" s="4" t="n"/>
      <c r="D217" s="4" t="n"/>
      <c r="E217" s="4" t="n"/>
      <c r="F217" s="5" t="n"/>
      <c r="G217" s="6">
        <f>IF(E217="","",F217/E217)</f>
        <v/>
      </c>
      <c r="H217" s="7">
        <f>IF(A217="","",SUMIF('Sales from 1099-DA'!$F:$F,A217,'Sales from 1099-DA'!$D:$D))</f>
        <v/>
      </c>
      <c r="I217" s="7">
        <f>IF(A217="","",E217-H217)</f>
        <v/>
      </c>
      <c r="J217" s="4" t="n"/>
    </row>
    <row r="218">
      <c r="A218" s="4" t="n"/>
      <c r="B218" s="4" t="n"/>
      <c r="C218" s="4" t="n"/>
      <c r="D218" s="4" t="n"/>
      <c r="E218" s="4" t="n"/>
      <c r="F218" s="5" t="n"/>
      <c r="G218" s="6">
        <f>IF(E218="","",F218/E218)</f>
        <v/>
      </c>
      <c r="H218" s="7">
        <f>IF(A218="","",SUMIF('Sales from 1099-DA'!$F:$F,A218,'Sales from 1099-DA'!$D:$D))</f>
        <v/>
      </c>
      <c r="I218" s="7">
        <f>IF(A218="","",E218-H218)</f>
        <v/>
      </c>
      <c r="J218" s="4" t="n"/>
    </row>
    <row r="219">
      <c r="A219" s="4" t="n"/>
      <c r="B219" s="4" t="n"/>
      <c r="C219" s="4" t="n"/>
      <c r="D219" s="4" t="n"/>
      <c r="E219" s="4" t="n"/>
      <c r="F219" s="5" t="n"/>
      <c r="G219" s="6">
        <f>IF(E219="","",F219/E219)</f>
        <v/>
      </c>
      <c r="H219" s="7">
        <f>IF(A219="","",SUMIF('Sales from 1099-DA'!$F:$F,A219,'Sales from 1099-DA'!$D:$D))</f>
        <v/>
      </c>
      <c r="I219" s="7">
        <f>IF(A219="","",E219-H219)</f>
        <v/>
      </c>
      <c r="J219" s="4" t="n"/>
    </row>
    <row r="220">
      <c r="A220" s="4" t="n"/>
      <c r="B220" s="4" t="n"/>
      <c r="C220" s="4" t="n"/>
      <c r="D220" s="4" t="n"/>
      <c r="E220" s="4" t="n"/>
      <c r="F220" s="5" t="n"/>
      <c r="G220" s="6">
        <f>IF(E220="","",F220/E220)</f>
        <v/>
      </c>
      <c r="H220" s="7">
        <f>IF(A220="","",SUMIF('Sales from 1099-DA'!$F:$F,A220,'Sales from 1099-DA'!$D:$D))</f>
        <v/>
      </c>
      <c r="I220" s="7">
        <f>IF(A220="","",E220-H220)</f>
        <v/>
      </c>
      <c r="J220" s="4" t="n"/>
    </row>
    <row r="221">
      <c r="A221" s="4" t="n"/>
      <c r="B221" s="4" t="n"/>
      <c r="C221" s="4" t="n"/>
      <c r="D221" s="4" t="n"/>
      <c r="E221" s="4" t="n"/>
      <c r="F221" s="5" t="n"/>
      <c r="G221" s="6">
        <f>IF(E221="","",F221/E221)</f>
        <v/>
      </c>
      <c r="H221" s="7">
        <f>IF(A221="","",SUMIF('Sales from 1099-DA'!$F:$F,A221,'Sales from 1099-DA'!$D:$D))</f>
        <v/>
      </c>
      <c r="I221" s="7">
        <f>IF(A221="","",E221-H221)</f>
        <v/>
      </c>
      <c r="J221" s="4" t="n"/>
    </row>
    <row r="222">
      <c r="A222" s="4" t="n"/>
      <c r="B222" s="4" t="n"/>
      <c r="C222" s="4" t="n"/>
      <c r="D222" s="4" t="n"/>
      <c r="E222" s="4" t="n"/>
      <c r="F222" s="5" t="n"/>
      <c r="G222" s="6">
        <f>IF(E222="","",F222/E222)</f>
        <v/>
      </c>
      <c r="H222" s="7">
        <f>IF(A222="","",SUMIF('Sales from 1099-DA'!$F:$F,A222,'Sales from 1099-DA'!$D:$D))</f>
        <v/>
      </c>
      <c r="I222" s="7">
        <f>IF(A222="","",E222-H222)</f>
        <v/>
      </c>
      <c r="J222" s="4" t="n"/>
    </row>
    <row r="223">
      <c r="A223" s="4" t="n"/>
      <c r="B223" s="4" t="n"/>
      <c r="C223" s="4" t="n"/>
      <c r="D223" s="4" t="n"/>
      <c r="E223" s="4" t="n"/>
      <c r="F223" s="5" t="n"/>
      <c r="G223" s="6">
        <f>IF(E223="","",F223/E223)</f>
        <v/>
      </c>
      <c r="H223" s="7">
        <f>IF(A223="","",SUMIF('Sales from 1099-DA'!$F:$F,A223,'Sales from 1099-DA'!$D:$D))</f>
        <v/>
      </c>
      <c r="I223" s="7">
        <f>IF(A223="","",E223-H223)</f>
        <v/>
      </c>
      <c r="J223" s="4" t="n"/>
    </row>
    <row r="224">
      <c r="A224" s="4" t="n"/>
      <c r="B224" s="4" t="n"/>
      <c r="C224" s="4" t="n"/>
      <c r="D224" s="4" t="n"/>
      <c r="E224" s="4" t="n"/>
      <c r="F224" s="5" t="n"/>
      <c r="G224" s="6">
        <f>IF(E224="","",F224/E224)</f>
        <v/>
      </c>
      <c r="H224" s="7">
        <f>IF(A224="","",SUMIF('Sales from 1099-DA'!$F:$F,A224,'Sales from 1099-DA'!$D:$D))</f>
        <v/>
      </c>
      <c r="I224" s="7">
        <f>IF(A224="","",E224-H224)</f>
        <v/>
      </c>
      <c r="J224" s="4" t="n"/>
    </row>
    <row r="225">
      <c r="A225" s="4" t="n"/>
      <c r="B225" s="4" t="n"/>
      <c r="C225" s="4" t="n"/>
      <c r="D225" s="4" t="n"/>
      <c r="E225" s="4" t="n"/>
      <c r="F225" s="5" t="n"/>
      <c r="G225" s="6">
        <f>IF(E225="","",F225/E225)</f>
        <v/>
      </c>
      <c r="H225" s="7">
        <f>IF(A225="","",SUMIF('Sales from 1099-DA'!$F:$F,A225,'Sales from 1099-DA'!$D:$D))</f>
        <v/>
      </c>
      <c r="I225" s="7">
        <f>IF(A225="","",E225-H225)</f>
        <v/>
      </c>
      <c r="J225" s="4" t="n"/>
    </row>
    <row r="226">
      <c r="A226" s="4" t="n"/>
      <c r="B226" s="4" t="n"/>
      <c r="C226" s="4" t="n"/>
      <c r="D226" s="4" t="n"/>
      <c r="E226" s="4" t="n"/>
      <c r="F226" s="5" t="n"/>
      <c r="G226" s="6">
        <f>IF(E226="","",F226/E226)</f>
        <v/>
      </c>
      <c r="H226" s="7">
        <f>IF(A226="","",SUMIF('Sales from 1099-DA'!$F:$F,A226,'Sales from 1099-DA'!$D:$D))</f>
        <v/>
      </c>
      <c r="I226" s="7">
        <f>IF(A226="","",E226-H226)</f>
        <v/>
      </c>
      <c r="J226" s="4" t="n"/>
    </row>
    <row r="227">
      <c r="A227" s="4" t="n"/>
      <c r="B227" s="4" t="n"/>
      <c r="C227" s="4" t="n"/>
      <c r="D227" s="4" t="n"/>
      <c r="E227" s="4" t="n"/>
      <c r="F227" s="5" t="n"/>
      <c r="G227" s="6">
        <f>IF(E227="","",F227/E227)</f>
        <v/>
      </c>
      <c r="H227" s="7">
        <f>IF(A227="","",SUMIF('Sales from 1099-DA'!$F:$F,A227,'Sales from 1099-DA'!$D:$D))</f>
        <v/>
      </c>
      <c r="I227" s="7">
        <f>IF(A227="","",E227-H227)</f>
        <v/>
      </c>
      <c r="J227" s="4" t="n"/>
    </row>
    <row r="228">
      <c r="A228" s="4" t="n"/>
      <c r="B228" s="4" t="n"/>
      <c r="C228" s="4" t="n"/>
      <c r="D228" s="4" t="n"/>
      <c r="E228" s="4" t="n"/>
      <c r="F228" s="5" t="n"/>
      <c r="G228" s="6">
        <f>IF(E228="","",F228/E228)</f>
        <v/>
      </c>
      <c r="H228" s="7">
        <f>IF(A228="","",SUMIF('Sales from 1099-DA'!$F:$F,A228,'Sales from 1099-DA'!$D:$D))</f>
        <v/>
      </c>
      <c r="I228" s="7">
        <f>IF(A228="","",E228-H228)</f>
        <v/>
      </c>
      <c r="J228" s="4" t="n"/>
    </row>
    <row r="229">
      <c r="A229" s="4" t="n"/>
      <c r="B229" s="4" t="n"/>
      <c r="C229" s="4" t="n"/>
      <c r="D229" s="4" t="n"/>
      <c r="E229" s="4" t="n"/>
      <c r="F229" s="5" t="n"/>
      <c r="G229" s="6">
        <f>IF(E229="","",F229/E229)</f>
        <v/>
      </c>
      <c r="H229" s="7">
        <f>IF(A229="","",SUMIF('Sales from 1099-DA'!$F:$F,A229,'Sales from 1099-DA'!$D:$D))</f>
        <v/>
      </c>
      <c r="I229" s="7">
        <f>IF(A229="","",E229-H229)</f>
        <v/>
      </c>
      <c r="J229" s="4" t="n"/>
    </row>
    <row r="230">
      <c r="A230" s="4" t="n"/>
      <c r="B230" s="4" t="n"/>
      <c r="C230" s="4" t="n"/>
      <c r="D230" s="4" t="n"/>
      <c r="E230" s="4" t="n"/>
      <c r="F230" s="5" t="n"/>
      <c r="G230" s="6">
        <f>IF(E230="","",F230/E230)</f>
        <v/>
      </c>
      <c r="H230" s="7">
        <f>IF(A230="","",SUMIF('Sales from 1099-DA'!$F:$F,A230,'Sales from 1099-DA'!$D:$D))</f>
        <v/>
      </c>
      <c r="I230" s="7">
        <f>IF(A230="","",E230-H230)</f>
        <v/>
      </c>
      <c r="J230" s="4" t="n"/>
    </row>
    <row r="231">
      <c r="A231" s="4" t="n"/>
      <c r="B231" s="4" t="n"/>
      <c r="C231" s="4" t="n"/>
      <c r="D231" s="4" t="n"/>
      <c r="E231" s="4" t="n"/>
      <c r="F231" s="5" t="n"/>
      <c r="G231" s="6">
        <f>IF(E231="","",F231/E231)</f>
        <v/>
      </c>
      <c r="H231" s="7">
        <f>IF(A231="","",SUMIF('Sales from 1099-DA'!$F:$F,A231,'Sales from 1099-DA'!$D:$D))</f>
        <v/>
      </c>
      <c r="I231" s="7">
        <f>IF(A231="","",E231-H231)</f>
        <v/>
      </c>
      <c r="J231" s="4" t="n"/>
    </row>
    <row r="232">
      <c r="A232" s="4" t="n"/>
      <c r="B232" s="4" t="n"/>
      <c r="C232" s="4" t="n"/>
      <c r="D232" s="4" t="n"/>
      <c r="E232" s="4" t="n"/>
      <c r="F232" s="5" t="n"/>
      <c r="G232" s="6">
        <f>IF(E232="","",F232/E232)</f>
        <v/>
      </c>
      <c r="H232" s="7">
        <f>IF(A232="","",SUMIF('Sales from 1099-DA'!$F:$F,A232,'Sales from 1099-DA'!$D:$D))</f>
        <v/>
      </c>
      <c r="I232" s="7">
        <f>IF(A232="","",E232-H232)</f>
        <v/>
      </c>
      <c r="J232" s="4" t="n"/>
    </row>
    <row r="233">
      <c r="A233" s="4" t="n"/>
      <c r="B233" s="4" t="n"/>
      <c r="C233" s="4" t="n"/>
      <c r="D233" s="4" t="n"/>
      <c r="E233" s="4" t="n"/>
      <c r="F233" s="5" t="n"/>
      <c r="G233" s="6">
        <f>IF(E233="","",F233/E233)</f>
        <v/>
      </c>
      <c r="H233" s="7">
        <f>IF(A233="","",SUMIF('Sales from 1099-DA'!$F:$F,A233,'Sales from 1099-DA'!$D:$D))</f>
        <v/>
      </c>
      <c r="I233" s="7">
        <f>IF(A233="","",E233-H233)</f>
        <v/>
      </c>
      <c r="J233" s="4" t="n"/>
    </row>
    <row r="234">
      <c r="A234" s="4" t="n"/>
      <c r="B234" s="4" t="n"/>
      <c r="C234" s="4" t="n"/>
      <c r="D234" s="4" t="n"/>
      <c r="E234" s="4" t="n"/>
      <c r="F234" s="5" t="n"/>
      <c r="G234" s="6">
        <f>IF(E234="","",F234/E234)</f>
        <v/>
      </c>
      <c r="H234" s="7">
        <f>IF(A234="","",SUMIF('Sales from 1099-DA'!$F:$F,A234,'Sales from 1099-DA'!$D:$D))</f>
        <v/>
      </c>
      <c r="I234" s="7">
        <f>IF(A234="","",E234-H234)</f>
        <v/>
      </c>
      <c r="J234" s="4" t="n"/>
    </row>
    <row r="235">
      <c r="A235" s="4" t="n"/>
      <c r="B235" s="4" t="n"/>
      <c r="C235" s="4" t="n"/>
      <c r="D235" s="4" t="n"/>
      <c r="E235" s="4" t="n"/>
      <c r="F235" s="5" t="n"/>
      <c r="G235" s="6">
        <f>IF(E235="","",F235/E235)</f>
        <v/>
      </c>
      <c r="H235" s="7">
        <f>IF(A235="","",SUMIF('Sales from 1099-DA'!$F:$F,A235,'Sales from 1099-DA'!$D:$D))</f>
        <v/>
      </c>
      <c r="I235" s="7">
        <f>IF(A235="","",E235-H235)</f>
        <v/>
      </c>
      <c r="J235" s="4" t="n"/>
    </row>
    <row r="236">
      <c r="A236" s="4" t="n"/>
      <c r="B236" s="4" t="n"/>
      <c r="C236" s="4" t="n"/>
      <c r="D236" s="4" t="n"/>
      <c r="E236" s="4" t="n"/>
      <c r="F236" s="5" t="n"/>
      <c r="G236" s="6">
        <f>IF(E236="","",F236/E236)</f>
        <v/>
      </c>
      <c r="H236" s="7">
        <f>IF(A236="","",SUMIF('Sales from 1099-DA'!$F:$F,A236,'Sales from 1099-DA'!$D:$D))</f>
        <v/>
      </c>
      <c r="I236" s="7">
        <f>IF(A236="","",E236-H236)</f>
        <v/>
      </c>
      <c r="J236" s="4" t="n"/>
    </row>
    <row r="237">
      <c r="A237" s="4" t="n"/>
      <c r="B237" s="4" t="n"/>
      <c r="C237" s="4" t="n"/>
      <c r="D237" s="4" t="n"/>
      <c r="E237" s="4" t="n"/>
      <c r="F237" s="5" t="n"/>
      <c r="G237" s="6">
        <f>IF(E237="","",F237/E237)</f>
        <v/>
      </c>
      <c r="H237" s="7">
        <f>IF(A237="","",SUMIF('Sales from 1099-DA'!$F:$F,A237,'Sales from 1099-DA'!$D:$D))</f>
        <v/>
      </c>
      <c r="I237" s="7">
        <f>IF(A237="","",E237-H237)</f>
        <v/>
      </c>
      <c r="J237" s="4" t="n"/>
    </row>
    <row r="238">
      <c r="A238" s="4" t="n"/>
      <c r="B238" s="4" t="n"/>
      <c r="C238" s="4" t="n"/>
      <c r="D238" s="4" t="n"/>
      <c r="E238" s="4" t="n"/>
      <c r="F238" s="5" t="n"/>
      <c r="G238" s="6">
        <f>IF(E238="","",F238/E238)</f>
        <v/>
      </c>
      <c r="H238" s="7">
        <f>IF(A238="","",SUMIF('Sales from 1099-DA'!$F:$F,A238,'Sales from 1099-DA'!$D:$D))</f>
        <v/>
      </c>
      <c r="I238" s="7">
        <f>IF(A238="","",E238-H238)</f>
        <v/>
      </c>
      <c r="J238" s="4" t="n"/>
    </row>
    <row r="239">
      <c r="A239" s="4" t="n"/>
      <c r="B239" s="4" t="n"/>
      <c r="C239" s="4" t="n"/>
      <c r="D239" s="4" t="n"/>
      <c r="E239" s="4" t="n"/>
      <c r="F239" s="5" t="n"/>
      <c r="G239" s="6">
        <f>IF(E239="","",F239/E239)</f>
        <v/>
      </c>
      <c r="H239" s="7">
        <f>IF(A239="","",SUMIF('Sales from 1099-DA'!$F:$F,A239,'Sales from 1099-DA'!$D:$D))</f>
        <v/>
      </c>
      <c r="I239" s="7">
        <f>IF(A239="","",E239-H239)</f>
        <v/>
      </c>
      <c r="J239" s="4" t="n"/>
    </row>
    <row r="240">
      <c r="A240" s="4" t="n"/>
      <c r="B240" s="4" t="n"/>
      <c r="C240" s="4" t="n"/>
      <c r="D240" s="4" t="n"/>
      <c r="E240" s="4" t="n"/>
      <c r="F240" s="5" t="n"/>
      <c r="G240" s="6">
        <f>IF(E240="","",F240/E240)</f>
        <v/>
      </c>
      <c r="H240" s="7">
        <f>IF(A240="","",SUMIF('Sales from 1099-DA'!$F:$F,A240,'Sales from 1099-DA'!$D:$D))</f>
        <v/>
      </c>
      <c r="I240" s="7">
        <f>IF(A240="","",E240-H240)</f>
        <v/>
      </c>
      <c r="J240" s="4" t="n"/>
    </row>
    <row r="241">
      <c r="A241" s="4" t="n"/>
      <c r="B241" s="4" t="n"/>
      <c r="C241" s="4" t="n"/>
      <c r="D241" s="4" t="n"/>
      <c r="E241" s="4" t="n"/>
      <c r="F241" s="5" t="n"/>
      <c r="G241" s="6">
        <f>IF(E241="","",F241/E241)</f>
        <v/>
      </c>
      <c r="H241" s="7">
        <f>IF(A241="","",SUMIF('Sales from 1099-DA'!$F:$F,A241,'Sales from 1099-DA'!$D:$D))</f>
        <v/>
      </c>
      <c r="I241" s="7">
        <f>IF(A241="","",E241-H241)</f>
        <v/>
      </c>
      <c r="J241" s="4" t="n"/>
    </row>
    <row r="242">
      <c r="A242" s="4" t="n"/>
      <c r="B242" s="4" t="n"/>
      <c r="C242" s="4" t="n"/>
      <c r="D242" s="4" t="n"/>
      <c r="E242" s="4" t="n"/>
      <c r="F242" s="5" t="n"/>
      <c r="G242" s="6">
        <f>IF(E242="","",F242/E242)</f>
        <v/>
      </c>
      <c r="H242" s="7">
        <f>IF(A242="","",SUMIF('Sales from 1099-DA'!$F:$F,A242,'Sales from 1099-DA'!$D:$D))</f>
        <v/>
      </c>
      <c r="I242" s="7">
        <f>IF(A242="","",E242-H242)</f>
        <v/>
      </c>
      <c r="J242" s="4" t="n"/>
    </row>
    <row r="243">
      <c r="A243" s="4" t="n"/>
      <c r="B243" s="4" t="n"/>
      <c r="C243" s="4" t="n"/>
      <c r="D243" s="4" t="n"/>
      <c r="E243" s="4" t="n"/>
      <c r="F243" s="5" t="n"/>
      <c r="G243" s="6">
        <f>IF(E243="","",F243/E243)</f>
        <v/>
      </c>
      <c r="H243" s="7">
        <f>IF(A243="","",SUMIF('Sales from 1099-DA'!$F:$F,A243,'Sales from 1099-DA'!$D:$D))</f>
        <v/>
      </c>
      <c r="I243" s="7">
        <f>IF(A243="","",E243-H243)</f>
        <v/>
      </c>
      <c r="J243" s="4" t="n"/>
    </row>
    <row r="244">
      <c r="A244" s="4" t="n"/>
      <c r="B244" s="4" t="n"/>
      <c r="C244" s="4" t="n"/>
      <c r="D244" s="4" t="n"/>
      <c r="E244" s="4" t="n"/>
      <c r="F244" s="5" t="n"/>
      <c r="G244" s="6">
        <f>IF(E244="","",F244/E244)</f>
        <v/>
      </c>
      <c r="H244" s="7">
        <f>IF(A244="","",SUMIF('Sales from 1099-DA'!$F:$F,A244,'Sales from 1099-DA'!$D:$D))</f>
        <v/>
      </c>
      <c r="I244" s="7">
        <f>IF(A244="","",E244-H244)</f>
        <v/>
      </c>
      <c r="J244" s="4" t="n"/>
    </row>
    <row r="245">
      <c r="A245" s="4" t="n"/>
      <c r="B245" s="4" t="n"/>
      <c r="C245" s="4" t="n"/>
      <c r="D245" s="4" t="n"/>
      <c r="E245" s="4" t="n"/>
      <c r="F245" s="5" t="n"/>
      <c r="G245" s="6">
        <f>IF(E245="","",F245/E245)</f>
        <v/>
      </c>
      <c r="H245" s="7">
        <f>IF(A245="","",SUMIF('Sales from 1099-DA'!$F:$F,A245,'Sales from 1099-DA'!$D:$D))</f>
        <v/>
      </c>
      <c r="I245" s="7">
        <f>IF(A245="","",E245-H245)</f>
        <v/>
      </c>
      <c r="J245" s="4" t="n"/>
    </row>
    <row r="246">
      <c r="A246" s="4" t="n"/>
      <c r="B246" s="4" t="n"/>
      <c r="C246" s="4" t="n"/>
      <c r="D246" s="4" t="n"/>
      <c r="E246" s="4" t="n"/>
      <c r="F246" s="5" t="n"/>
      <c r="G246" s="6">
        <f>IF(E246="","",F246/E246)</f>
        <v/>
      </c>
      <c r="H246" s="7">
        <f>IF(A246="","",SUMIF('Sales from 1099-DA'!$F:$F,A246,'Sales from 1099-DA'!$D:$D))</f>
        <v/>
      </c>
      <c r="I246" s="7">
        <f>IF(A246="","",E246-H246)</f>
        <v/>
      </c>
      <c r="J246" s="4" t="n"/>
    </row>
    <row r="247">
      <c r="A247" s="4" t="n"/>
      <c r="B247" s="4" t="n"/>
      <c r="C247" s="4" t="n"/>
      <c r="D247" s="4" t="n"/>
      <c r="E247" s="4" t="n"/>
      <c r="F247" s="5" t="n"/>
      <c r="G247" s="6">
        <f>IF(E247="","",F247/E247)</f>
        <v/>
      </c>
      <c r="H247" s="7">
        <f>IF(A247="","",SUMIF('Sales from 1099-DA'!$F:$F,A247,'Sales from 1099-DA'!$D:$D))</f>
        <v/>
      </c>
      <c r="I247" s="7">
        <f>IF(A247="","",E247-H247)</f>
        <v/>
      </c>
      <c r="J247" s="4" t="n"/>
    </row>
    <row r="248">
      <c r="A248" s="4" t="n"/>
      <c r="B248" s="4" t="n"/>
      <c r="C248" s="4" t="n"/>
      <c r="D248" s="4" t="n"/>
      <c r="E248" s="4" t="n"/>
      <c r="F248" s="5" t="n"/>
      <c r="G248" s="6">
        <f>IF(E248="","",F248/E248)</f>
        <v/>
      </c>
      <c r="H248" s="7">
        <f>IF(A248="","",SUMIF('Sales from 1099-DA'!$F:$F,A248,'Sales from 1099-DA'!$D:$D))</f>
        <v/>
      </c>
      <c r="I248" s="7">
        <f>IF(A248="","",E248-H248)</f>
        <v/>
      </c>
      <c r="J248" s="4" t="n"/>
    </row>
    <row r="249">
      <c r="A249" s="4" t="n"/>
      <c r="B249" s="4" t="n"/>
      <c r="C249" s="4" t="n"/>
      <c r="D249" s="4" t="n"/>
      <c r="E249" s="4" t="n"/>
      <c r="F249" s="5" t="n"/>
      <c r="G249" s="6">
        <f>IF(E249="","",F249/E249)</f>
        <v/>
      </c>
      <c r="H249" s="7">
        <f>IF(A249="","",SUMIF('Sales from 1099-DA'!$F:$F,A249,'Sales from 1099-DA'!$D:$D))</f>
        <v/>
      </c>
      <c r="I249" s="7">
        <f>IF(A249="","",E249-H249)</f>
        <v/>
      </c>
      <c r="J249" s="4" t="n"/>
    </row>
    <row r="250">
      <c r="A250" s="4" t="n"/>
      <c r="B250" s="4" t="n"/>
      <c r="C250" s="4" t="n"/>
      <c r="D250" s="4" t="n"/>
      <c r="E250" s="4" t="n"/>
      <c r="F250" s="5" t="n"/>
      <c r="G250" s="6">
        <f>IF(E250="","",F250/E250)</f>
        <v/>
      </c>
      <c r="H250" s="7">
        <f>IF(A250="","",SUMIF('Sales from 1099-DA'!$F:$F,A250,'Sales from 1099-DA'!$D:$D))</f>
        <v/>
      </c>
      <c r="I250" s="7">
        <f>IF(A250="","",E250-H250)</f>
        <v/>
      </c>
      <c r="J250" s="4" t="n"/>
    </row>
    <row r="251">
      <c r="A251" s="4" t="n"/>
      <c r="B251" s="4" t="n"/>
      <c r="C251" s="4" t="n"/>
      <c r="D251" s="4" t="n"/>
      <c r="E251" s="4" t="n"/>
      <c r="F251" s="5" t="n"/>
      <c r="G251" s="6">
        <f>IF(E251="","",F251/E251)</f>
        <v/>
      </c>
      <c r="H251" s="7">
        <f>IF(A251="","",SUMIF('Sales from 1099-DA'!$F:$F,A251,'Sales from 1099-DA'!$D:$D))</f>
        <v/>
      </c>
      <c r="I251" s="7">
        <f>IF(A251="","",E251-H251)</f>
        <v/>
      </c>
      <c r="J251" s="4" t="n"/>
    </row>
    <row r="252">
      <c r="A252" s="4" t="n"/>
      <c r="B252" s="4" t="n"/>
      <c r="C252" s="4" t="n"/>
      <c r="D252" s="4" t="n"/>
      <c r="E252" s="4" t="n"/>
      <c r="F252" s="5" t="n"/>
      <c r="G252" s="6">
        <f>IF(E252="","",F252/E252)</f>
        <v/>
      </c>
      <c r="H252" s="7">
        <f>IF(A252="","",SUMIF('Sales from 1099-DA'!$F:$F,A252,'Sales from 1099-DA'!$D:$D))</f>
        <v/>
      </c>
      <c r="I252" s="7">
        <f>IF(A252="","",E252-H252)</f>
        <v/>
      </c>
      <c r="J252" s="4" t="n"/>
    </row>
    <row r="253">
      <c r="A253" s="4" t="n"/>
      <c r="B253" s="4" t="n"/>
      <c r="C253" s="4" t="n"/>
      <c r="D253" s="4" t="n"/>
      <c r="E253" s="4" t="n"/>
      <c r="F253" s="5" t="n"/>
      <c r="G253" s="6">
        <f>IF(E253="","",F253/E253)</f>
        <v/>
      </c>
      <c r="H253" s="7">
        <f>IF(A253="","",SUMIF('Sales from 1099-DA'!$F:$F,A253,'Sales from 1099-DA'!$D:$D))</f>
        <v/>
      </c>
      <c r="I253" s="7">
        <f>IF(A253="","",E253-H253)</f>
        <v/>
      </c>
      <c r="J253" s="4" t="n"/>
    </row>
    <row r="254">
      <c r="A254" s="4" t="n"/>
      <c r="B254" s="4" t="n"/>
      <c r="C254" s="4" t="n"/>
      <c r="D254" s="4" t="n"/>
      <c r="E254" s="4" t="n"/>
      <c r="F254" s="5" t="n"/>
      <c r="G254" s="6">
        <f>IF(E254="","",F254/E254)</f>
        <v/>
      </c>
      <c r="H254" s="7">
        <f>IF(A254="","",SUMIF('Sales from 1099-DA'!$F:$F,A254,'Sales from 1099-DA'!$D:$D))</f>
        <v/>
      </c>
      <c r="I254" s="7">
        <f>IF(A254="","",E254-H254)</f>
        <v/>
      </c>
      <c r="J254" s="4" t="n"/>
    </row>
    <row r="255">
      <c r="A255" s="4" t="n"/>
      <c r="B255" s="4" t="n"/>
      <c r="C255" s="4" t="n"/>
      <c r="D255" s="4" t="n"/>
      <c r="E255" s="4" t="n"/>
      <c r="F255" s="5" t="n"/>
      <c r="G255" s="6">
        <f>IF(E255="","",F255/E255)</f>
        <v/>
      </c>
      <c r="H255" s="7">
        <f>IF(A255="","",SUMIF('Sales from 1099-DA'!$F:$F,A255,'Sales from 1099-DA'!$D:$D))</f>
        <v/>
      </c>
      <c r="I255" s="7">
        <f>IF(A255="","",E255-H255)</f>
        <v/>
      </c>
      <c r="J255" s="4" t="n"/>
    </row>
    <row r="256">
      <c r="A256" s="4" t="n"/>
      <c r="B256" s="4" t="n"/>
      <c r="C256" s="4" t="n"/>
      <c r="D256" s="4" t="n"/>
      <c r="E256" s="4" t="n"/>
      <c r="F256" s="5" t="n"/>
      <c r="G256" s="6">
        <f>IF(E256="","",F256/E256)</f>
        <v/>
      </c>
      <c r="H256" s="7">
        <f>IF(A256="","",SUMIF('Sales from 1099-DA'!$F:$F,A256,'Sales from 1099-DA'!$D:$D))</f>
        <v/>
      </c>
      <c r="I256" s="7">
        <f>IF(A256="","",E256-H256)</f>
        <v/>
      </c>
      <c r="J256" s="4" t="n"/>
    </row>
    <row r="257">
      <c r="A257" s="4" t="n"/>
      <c r="B257" s="4" t="n"/>
      <c r="C257" s="4" t="n"/>
      <c r="D257" s="4" t="n"/>
      <c r="E257" s="4" t="n"/>
      <c r="F257" s="5" t="n"/>
      <c r="G257" s="6">
        <f>IF(E257="","",F257/E257)</f>
        <v/>
      </c>
      <c r="H257" s="7">
        <f>IF(A257="","",SUMIF('Sales from 1099-DA'!$F:$F,A257,'Sales from 1099-DA'!$D:$D))</f>
        <v/>
      </c>
      <c r="I257" s="7">
        <f>IF(A257="","",E257-H257)</f>
        <v/>
      </c>
      <c r="J257" s="4" t="n"/>
    </row>
    <row r="258">
      <c r="A258" s="4" t="n"/>
      <c r="B258" s="4" t="n"/>
      <c r="C258" s="4" t="n"/>
      <c r="D258" s="4" t="n"/>
      <c r="E258" s="4" t="n"/>
      <c r="F258" s="5" t="n"/>
      <c r="G258" s="6">
        <f>IF(E258="","",F258/E258)</f>
        <v/>
      </c>
      <c r="H258" s="7">
        <f>IF(A258="","",SUMIF('Sales from 1099-DA'!$F:$F,A258,'Sales from 1099-DA'!$D:$D))</f>
        <v/>
      </c>
      <c r="I258" s="7">
        <f>IF(A258="","",E258-H258)</f>
        <v/>
      </c>
      <c r="J258" s="4" t="n"/>
    </row>
    <row r="259">
      <c r="A259" s="4" t="n"/>
      <c r="B259" s="4" t="n"/>
      <c r="C259" s="4" t="n"/>
      <c r="D259" s="4" t="n"/>
      <c r="E259" s="4" t="n"/>
      <c r="F259" s="5" t="n"/>
      <c r="G259" s="6">
        <f>IF(E259="","",F259/E259)</f>
        <v/>
      </c>
      <c r="H259" s="7">
        <f>IF(A259="","",SUMIF('Sales from 1099-DA'!$F:$F,A259,'Sales from 1099-DA'!$D:$D))</f>
        <v/>
      </c>
      <c r="I259" s="7">
        <f>IF(A259="","",E259-H259)</f>
        <v/>
      </c>
      <c r="J259" s="4" t="n"/>
    </row>
    <row r="260">
      <c r="A260" s="4" t="n"/>
      <c r="B260" s="4" t="n"/>
      <c r="C260" s="4" t="n"/>
      <c r="D260" s="4" t="n"/>
      <c r="E260" s="4" t="n"/>
      <c r="F260" s="5" t="n"/>
      <c r="G260" s="6">
        <f>IF(E260="","",F260/E260)</f>
        <v/>
      </c>
      <c r="H260" s="7">
        <f>IF(A260="","",SUMIF('Sales from 1099-DA'!$F:$F,A260,'Sales from 1099-DA'!$D:$D))</f>
        <v/>
      </c>
      <c r="I260" s="7">
        <f>IF(A260="","",E260-H260)</f>
        <v/>
      </c>
      <c r="J260" s="4" t="n"/>
    </row>
    <row r="261">
      <c r="A261" s="4" t="n"/>
      <c r="B261" s="4" t="n"/>
      <c r="C261" s="4" t="n"/>
      <c r="D261" s="4" t="n"/>
      <c r="E261" s="4" t="n"/>
      <c r="F261" s="5" t="n"/>
      <c r="G261" s="6">
        <f>IF(E261="","",F261/E261)</f>
        <v/>
      </c>
      <c r="H261" s="7">
        <f>IF(A261="","",SUMIF('Sales from 1099-DA'!$F:$F,A261,'Sales from 1099-DA'!$D:$D))</f>
        <v/>
      </c>
      <c r="I261" s="7">
        <f>IF(A261="","",E261-H261)</f>
        <v/>
      </c>
      <c r="J261" s="4" t="n"/>
    </row>
    <row r="262">
      <c r="A262" s="4" t="n"/>
      <c r="B262" s="4" t="n"/>
      <c r="C262" s="4" t="n"/>
      <c r="D262" s="4" t="n"/>
      <c r="E262" s="4" t="n"/>
      <c r="F262" s="5" t="n"/>
      <c r="G262" s="6">
        <f>IF(E262="","",F262/E262)</f>
        <v/>
      </c>
      <c r="H262" s="7">
        <f>IF(A262="","",SUMIF('Sales from 1099-DA'!$F:$F,A262,'Sales from 1099-DA'!$D:$D))</f>
        <v/>
      </c>
      <c r="I262" s="7">
        <f>IF(A262="","",E262-H262)</f>
        <v/>
      </c>
      <c r="J262" s="4" t="n"/>
    </row>
    <row r="263">
      <c r="A263" s="4" t="n"/>
      <c r="B263" s="4" t="n"/>
      <c r="C263" s="4" t="n"/>
      <c r="D263" s="4" t="n"/>
      <c r="E263" s="4" t="n"/>
      <c r="F263" s="5" t="n"/>
      <c r="G263" s="6">
        <f>IF(E263="","",F263/E263)</f>
        <v/>
      </c>
      <c r="H263" s="7">
        <f>IF(A263="","",SUMIF('Sales from 1099-DA'!$F:$F,A263,'Sales from 1099-DA'!$D:$D))</f>
        <v/>
      </c>
      <c r="I263" s="7">
        <f>IF(A263="","",E263-H263)</f>
        <v/>
      </c>
      <c r="J263" s="4" t="n"/>
    </row>
    <row r="264">
      <c r="A264" s="4" t="n"/>
      <c r="B264" s="4" t="n"/>
      <c r="C264" s="4" t="n"/>
      <c r="D264" s="4" t="n"/>
      <c r="E264" s="4" t="n"/>
      <c r="F264" s="5" t="n"/>
      <c r="G264" s="6">
        <f>IF(E264="","",F264/E264)</f>
        <v/>
      </c>
      <c r="H264" s="7">
        <f>IF(A264="","",SUMIF('Sales from 1099-DA'!$F:$F,A264,'Sales from 1099-DA'!$D:$D))</f>
        <v/>
      </c>
      <c r="I264" s="7">
        <f>IF(A264="","",E264-H264)</f>
        <v/>
      </c>
      <c r="J264" s="4" t="n"/>
    </row>
    <row r="265">
      <c r="A265" s="4" t="n"/>
      <c r="B265" s="4" t="n"/>
      <c r="C265" s="4" t="n"/>
      <c r="D265" s="4" t="n"/>
      <c r="E265" s="4" t="n"/>
      <c r="F265" s="5" t="n"/>
      <c r="G265" s="6">
        <f>IF(E265="","",F265/E265)</f>
        <v/>
      </c>
      <c r="H265" s="7">
        <f>IF(A265="","",SUMIF('Sales from 1099-DA'!$F:$F,A265,'Sales from 1099-DA'!$D:$D))</f>
        <v/>
      </c>
      <c r="I265" s="7">
        <f>IF(A265="","",E265-H265)</f>
        <v/>
      </c>
      <c r="J265" s="4" t="n"/>
    </row>
    <row r="266">
      <c r="A266" s="4" t="n"/>
      <c r="B266" s="4" t="n"/>
      <c r="C266" s="4" t="n"/>
      <c r="D266" s="4" t="n"/>
      <c r="E266" s="4" t="n"/>
      <c r="F266" s="5" t="n"/>
      <c r="G266" s="6">
        <f>IF(E266="","",F266/E266)</f>
        <v/>
      </c>
      <c r="H266" s="7">
        <f>IF(A266="","",SUMIF('Sales from 1099-DA'!$F:$F,A266,'Sales from 1099-DA'!$D:$D))</f>
        <v/>
      </c>
      <c r="I266" s="7">
        <f>IF(A266="","",E266-H266)</f>
        <v/>
      </c>
      <c r="J266" s="4" t="n"/>
    </row>
    <row r="267">
      <c r="A267" s="4" t="n"/>
      <c r="B267" s="4" t="n"/>
      <c r="C267" s="4" t="n"/>
      <c r="D267" s="4" t="n"/>
      <c r="E267" s="4" t="n"/>
      <c r="F267" s="5" t="n"/>
      <c r="G267" s="6">
        <f>IF(E267="","",F267/E267)</f>
        <v/>
      </c>
      <c r="H267" s="7">
        <f>IF(A267="","",SUMIF('Sales from 1099-DA'!$F:$F,A267,'Sales from 1099-DA'!$D:$D))</f>
        <v/>
      </c>
      <c r="I267" s="7">
        <f>IF(A267="","",E267-H267)</f>
        <v/>
      </c>
      <c r="J267" s="4" t="n"/>
    </row>
    <row r="268">
      <c r="A268" s="4" t="n"/>
      <c r="B268" s="4" t="n"/>
      <c r="C268" s="4" t="n"/>
      <c r="D268" s="4" t="n"/>
      <c r="E268" s="4" t="n"/>
      <c r="F268" s="5" t="n"/>
      <c r="G268" s="6">
        <f>IF(E268="","",F268/E268)</f>
        <v/>
      </c>
      <c r="H268" s="7">
        <f>IF(A268="","",SUMIF('Sales from 1099-DA'!$F:$F,A268,'Sales from 1099-DA'!$D:$D))</f>
        <v/>
      </c>
      <c r="I268" s="7">
        <f>IF(A268="","",E268-H268)</f>
        <v/>
      </c>
      <c r="J268" s="4" t="n"/>
    </row>
    <row r="269">
      <c r="A269" s="4" t="n"/>
      <c r="B269" s="4" t="n"/>
      <c r="C269" s="4" t="n"/>
      <c r="D269" s="4" t="n"/>
      <c r="E269" s="4" t="n"/>
      <c r="F269" s="5" t="n"/>
      <c r="G269" s="6">
        <f>IF(E269="","",F269/E269)</f>
        <v/>
      </c>
      <c r="H269" s="7">
        <f>IF(A269="","",SUMIF('Sales from 1099-DA'!$F:$F,A269,'Sales from 1099-DA'!$D:$D))</f>
        <v/>
      </c>
      <c r="I269" s="7">
        <f>IF(A269="","",E269-H269)</f>
        <v/>
      </c>
      <c r="J269" s="4" t="n"/>
    </row>
    <row r="270">
      <c r="A270" s="4" t="n"/>
      <c r="B270" s="4" t="n"/>
      <c r="C270" s="4" t="n"/>
      <c r="D270" s="4" t="n"/>
      <c r="E270" s="4" t="n"/>
      <c r="F270" s="5" t="n"/>
      <c r="G270" s="6">
        <f>IF(E270="","",F270/E270)</f>
        <v/>
      </c>
      <c r="H270" s="7">
        <f>IF(A270="","",SUMIF('Sales from 1099-DA'!$F:$F,A270,'Sales from 1099-DA'!$D:$D))</f>
        <v/>
      </c>
      <c r="I270" s="7">
        <f>IF(A270="","",E270-H270)</f>
        <v/>
      </c>
      <c r="J270" s="4" t="n"/>
    </row>
    <row r="271">
      <c r="A271" s="4" t="n"/>
      <c r="B271" s="4" t="n"/>
      <c r="C271" s="4" t="n"/>
      <c r="D271" s="4" t="n"/>
      <c r="E271" s="4" t="n"/>
      <c r="F271" s="5" t="n"/>
      <c r="G271" s="6">
        <f>IF(E271="","",F271/E271)</f>
        <v/>
      </c>
      <c r="H271" s="7">
        <f>IF(A271="","",SUMIF('Sales from 1099-DA'!$F:$F,A271,'Sales from 1099-DA'!$D:$D))</f>
        <v/>
      </c>
      <c r="I271" s="7">
        <f>IF(A271="","",E271-H271)</f>
        <v/>
      </c>
      <c r="J271" s="4" t="n"/>
    </row>
    <row r="272">
      <c r="A272" s="4" t="n"/>
      <c r="B272" s="4" t="n"/>
      <c r="C272" s="4" t="n"/>
      <c r="D272" s="4" t="n"/>
      <c r="E272" s="4" t="n"/>
      <c r="F272" s="5" t="n"/>
      <c r="G272" s="6">
        <f>IF(E272="","",F272/E272)</f>
        <v/>
      </c>
      <c r="H272" s="7">
        <f>IF(A272="","",SUMIF('Sales from 1099-DA'!$F:$F,A272,'Sales from 1099-DA'!$D:$D))</f>
        <v/>
      </c>
      <c r="I272" s="7">
        <f>IF(A272="","",E272-H272)</f>
        <v/>
      </c>
      <c r="J272" s="4" t="n"/>
    </row>
    <row r="273">
      <c r="A273" s="4" t="n"/>
      <c r="B273" s="4" t="n"/>
      <c r="C273" s="4" t="n"/>
      <c r="D273" s="4" t="n"/>
      <c r="E273" s="4" t="n"/>
      <c r="F273" s="5" t="n"/>
      <c r="G273" s="6">
        <f>IF(E273="","",F273/E273)</f>
        <v/>
      </c>
      <c r="H273" s="7">
        <f>IF(A273="","",SUMIF('Sales from 1099-DA'!$F:$F,A273,'Sales from 1099-DA'!$D:$D))</f>
        <v/>
      </c>
      <c r="I273" s="7">
        <f>IF(A273="","",E273-H273)</f>
        <v/>
      </c>
      <c r="J273" s="4" t="n"/>
    </row>
    <row r="274">
      <c r="A274" s="4" t="n"/>
      <c r="B274" s="4" t="n"/>
      <c r="C274" s="4" t="n"/>
      <c r="D274" s="4" t="n"/>
      <c r="E274" s="4" t="n"/>
      <c r="F274" s="5" t="n"/>
      <c r="G274" s="6">
        <f>IF(E274="","",F274/E274)</f>
        <v/>
      </c>
      <c r="H274" s="7">
        <f>IF(A274="","",SUMIF('Sales from 1099-DA'!$F:$F,A274,'Sales from 1099-DA'!$D:$D))</f>
        <v/>
      </c>
      <c r="I274" s="7">
        <f>IF(A274="","",E274-H274)</f>
        <v/>
      </c>
      <c r="J274" s="4" t="n"/>
    </row>
    <row r="275">
      <c r="A275" s="4" t="n"/>
      <c r="B275" s="4" t="n"/>
      <c r="C275" s="4" t="n"/>
      <c r="D275" s="4" t="n"/>
      <c r="E275" s="4" t="n"/>
      <c r="F275" s="5" t="n"/>
      <c r="G275" s="6">
        <f>IF(E275="","",F275/E275)</f>
        <v/>
      </c>
      <c r="H275" s="7">
        <f>IF(A275="","",SUMIF('Sales from 1099-DA'!$F:$F,A275,'Sales from 1099-DA'!$D:$D))</f>
        <v/>
      </c>
      <c r="I275" s="7">
        <f>IF(A275="","",E275-H275)</f>
        <v/>
      </c>
      <c r="J275" s="4" t="n"/>
    </row>
    <row r="276">
      <c r="A276" s="4" t="n"/>
      <c r="B276" s="4" t="n"/>
      <c r="C276" s="4" t="n"/>
      <c r="D276" s="4" t="n"/>
      <c r="E276" s="4" t="n"/>
      <c r="F276" s="5" t="n"/>
      <c r="G276" s="6">
        <f>IF(E276="","",F276/E276)</f>
        <v/>
      </c>
      <c r="H276" s="7">
        <f>IF(A276="","",SUMIF('Sales from 1099-DA'!$F:$F,A276,'Sales from 1099-DA'!$D:$D))</f>
        <v/>
      </c>
      <c r="I276" s="7">
        <f>IF(A276="","",E276-H276)</f>
        <v/>
      </c>
      <c r="J276" s="4" t="n"/>
    </row>
    <row r="277">
      <c r="A277" s="4" t="n"/>
      <c r="B277" s="4" t="n"/>
      <c r="C277" s="4" t="n"/>
      <c r="D277" s="4" t="n"/>
      <c r="E277" s="4" t="n"/>
      <c r="F277" s="5" t="n"/>
      <c r="G277" s="6">
        <f>IF(E277="","",F277/E277)</f>
        <v/>
      </c>
      <c r="H277" s="7">
        <f>IF(A277="","",SUMIF('Sales from 1099-DA'!$F:$F,A277,'Sales from 1099-DA'!$D:$D))</f>
        <v/>
      </c>
      <c r="I277" s="7">
        <f>IF(A277="","",E277-H277)</f>
        <v/>
      </c>
      <c r="J277" s="4" t="n"/>
    </row>
    <row r="278">
      <c r="A278" s="4" t="n"/>
      <c r="B278" s="4" t="n"/>
      <c r="C278" s="4" t="n"/>
      <c r="D278" s="4" t="n"/>
      <c r="E278" s="4" t="n"/>
      <c r="F278" s="5" t="n"/>
      <c r="G278" s="6">
        <f>IF(E278="","",F278/E278)</f>
        <v/>
      </c>
      <c r="H278" s="7">
        <f>IF(A278="","",SUMIF('Sales from 1099-DA'!$F:$F,A278,'Sales from 1099-DA'!$D:$D))</f>
        <v/>
      </c>
      <c r="I278" s="7">
        <f>IF(A278="","",E278-H278)</f>
        <v/>
      </c>
      <c r="J278" s="4" t="n"/>
    </row>
    <row r="279">
      <c r="A279" s="4" t="n"/>
      <c r="B279" s="4" t="n"/>
      <c r="C279" s="4" t="n"/>
      <c r="D279" s="4" t="n"/>
      <c r="E279" s="4" t="n"/>
      <c r="F279" s="5" t="n"/>
      <c r="G279" s="6">
        <f>IF(E279="","",F279/E279)</f>
        <v/>
      </c>
      <c r="H279" s="7">
        <f>IF(A279="","",SUMIF('Sales from 1099-DA'!$F:$F,A279,'Sales from 1099-DA'!$D:$D))</f>
        <v/>
      </c>
      <c r="I279" s="7">
        <f>IF(A279="","",E279-H279)</f>
        <v/>
      </c>
      <c r="J279" s="4" t="n"/>
    </row>
    <row r="280">
      <c r="A280" s="4" t="n"/>
      <c r="B280" s="4" t="n"/>
      <c r="C280" s="4" t="n"/>
      <c r="D280" s="4" t="n"/>
      <c r="E280" s="4" t="n"/>
      <c r="F280" s="5" t="n"/>
      <c r="G280" s="6">
        <f>IF(E280="","",F280/E280)</f>
        <v/>
      </c>
      <c r="H280" s="7">
        <f>IF(A280="","",SUMIF('Sales from 1099-DA'!$F:$F,A280,'Sales from 1099-DA'!$D:$D))</f>
        <v/>
      </c>
      <c r="I280" s="7">
        <f>IF(A280="","",E280-H280)</f>
        <v/>
      </c>
      <c r="J280" s="4" t="n"/>
    </row>
    <row r="281">
      <c r="A281" s="4" t="n"/>
      <c r="B281" s="4" t="n"/>
      <c r="C281" s="4" t="n"/>
      <c r="D281" s="4" t="n"/>
      <c r="E281" s="4" t="n"/>
      <c r="F281" s="5" t="n"/>
      <c r="G281" s="6">
        <f>IF(E281="","",F281/E281)</f>
        <v/>
      </c>
      <c r="H281" s="7">
        <f>IF(A281="","",SUMIF('Sales from 1099-DA'!$F:$F,A281,'Sales from 1099-DA'!$D:$D))</f>
        <v/>
      </c>
      <c r="I281" s="7">
        <f>IF(A281="","",E281-H281)</f>
        <v/>
      </c>
      <c r="J281" s="4" t="n"/>
    </row>
    <row r="282">
      <c r="A282" s="4" t="n"/>
      <c r="B282" s="4" t="n"/>
      <c r="C282" s="4" t="n"/>
      <c r="D282" s="4" t="n"/>
      <c r="E282" s="4" t="n"/>
      <c r="F282" s="5" t="n"/>
      <c r="G282" s="6">
        <f>IF(E282="","",F282/E282)</f>
        <v/>
      </c>
      <c r="H282" s="7">
        <f>IF(A282="","",SUMIF('Sales from 1099-DA'!$F:$F,A282,'Sales from 1099-DA'!$D:$D))</f>
        <v/>
      </c>
      <c r="I282" s="7">
        <f>IF(A282="","",E282-H282)</f>
        <v/>
      </c>
      <c r="J282" s="4" t="n"/>
    </row>
    <row r="283">
      <c r="A283" s="4" t="n"/>
      <c r="B283" s="4" t="n"/>
      <c r="C283" s="4" t="n"/>
      <c r="D283" s="4" t="n"/>
      <c r="E283" s="4" t="n"/>
      <c r="F283" s="5" t="n"/>
      <c r="G283" s="6">
        <f>IF(E283="","",F283/E283)</f>
        <v/>
      </c>
      <c r="H283" s="7">
        <f>IF(A283="","",SUMIF('Sales from 1099-DA'!$F:$F,A283,'Sales from 1099-DA'!$D:$D))</f>
        <v/>
      </c>
      <c r="I283" s="7">
        <f>IF(A283="","",E283-H283)</f>
        <v/>
      </c>
      <c r="J283" s="4" t="n"/>
    </row>
    <row r="284">
      <c r="A284" s="4" t="n"/>
      <c r="B284" s="4" t="n"/>
      <c r="C284" s="4" t="n"/>
      <c r="D284" s="4" t="n"/>
      <c r="E284" s="4" t="n"/>
      <c r="F284" s="5" t="n"/>
      <c r="G284" s="6">
        <f>IF(E284="","",F284/E284)</f>
        <v/>
      </c>
      <c r="H284" s="7">
        <f>IF(A284="","",SUMIF('Sales from 1099-DA'!$F:$F,A284,'Sales from 1099-DA'!$D:$D))</f>
        <v/>
      </c>
      <c r="I284" s="7">
        <f>IF(A284="","",E284-H284)</f>
        <v/>
      </c>
      <c r="J284" s="4" t="n"/>
    </row>
    <row r="285">
      <c r="A285" s="4" t="n"/>
      <c r="B285" s="4" t="n"/>
      <c r="C285" s="4" t="n"/>
      <c r="D285" s="4" t="n"/>
      <c r="E285" s="4" t="n"/>
      <c r="F285" s="5" t="n"/>
      <c r="G285" s="6">
        <f>IF(E285="","",F285/E285)</f>
        <v/>
      </c>
      <c r="H285" s="7">
        <f>IF(A285="","",SUMIF('Sales from 1099-DA'!$F:$F,A285,'Sales from 1099-DA'!$D:$D))</f>
        <v/>
      </c>
      <c r="I285" s="7">
        <f>IF(A285="","",E285-H285)</f>
        <v/>
      </c>
      <c r="J285" s="4" t="n"/>
    </row>
    <row r="286">
      <c r="A286" s="4" t="n"/>
      <c r="B286" s="4" t="n"/>
      <c r="C286" s="4" t="n"/>
      <c r="D286" s="4" t="n"/>
      <c r="E286" s="4" t="n"/>
      <c r="F286" s="5" t="n"/>
      <c r="G286" s="6">
        <f>IF(E286="","",F286/E286)</f>
        <v/>
      </c>
      <c r="H286" s="7">
        <f>IF(A286="","",SUMIF('Sales from 1099-DA'!$F:$F,A286,'Sales from 1099-DA'!$D:$D))</f>
        <v/>
      </c>
      <c r="I286" s="7">
        <f>IF(A286="","",E286-H286)</f>
        <v/>
      </c>
      <c r="J286" s="4" t="n"/>
    </row>
    <row r="287">
      <c r="A287" s="4" t="n"/>
      <c r="B287" s="4" t="n"/>
      <c r="C287" s="4" t="n"/>
      <c r="D287" s="4" t="n"/>
      <c r="E287" s="4" t="n"/>
      <c r="F287" s="5" t="n"/>
      <c r="G287" s="6">
        <f>IF(E287="","",F287/E287)</f>
        <v/>
      </c>
      <c r="H287" s="7">
        <f>IF(A287="","",SUMIF('Sales from 1099-DA'!$F:$F,A287,'Sales from 1099-DA'!$D:$D))</f>
        <v/>
      </c>
      <c r="I287" s="7">
        <f>IF(A287="","",E287-H287)</f>
        <v/>
      </c>
      <c r="J287" s="4" t="n"/>
    </row>
    <row r="288">
      <c r="A288" s="4" t="n"/>
      <c r="B288" s="4" t="n"/>
      <c r="C288" s="4" t="n"/>
      <c r="D288" s="4" t="n"/>
      <c r="E288" s="4" t="n"/>
      <c r="F288" s="5" t="n"/>
      <c r="G288" s="6">
        <f>IF(E288="","",F288/E288)</f>
        <v/>
      </c>
      <c r="H288" s="7">
        <f>IF(A288="","",SUMIF('Sales from 1099-DA'!$F:$F,A288,'Sales from 1099-DA'!$D:$D))</f>
        <v/>
      </c>
      <c r="I288" s="7">
        <f>IF(A288="","",E288-H288)</f>
        <v/>
      </c>
      <c r="J288" s="4" t="n"/>
    </row>
    <row r="289">
      <c r="A289" s="4" t="n"/>
      <c r="B289" s="4" t="n"/>
      <c r="C289" s="4" t="n"/>
      <c r="D289" s="4" t="n"/>
      <c r="E289" s="4" t="n"/>
      <c r="F289" s="5" t="n"/>
      <c r="G289" s="6">
        <f>IF(E289="","",F289/E289)</f>
        <v/>
      </c>
      <c r="H289" s="7">
        <f>IF(A289="","",SUMIF('Sales from 1099-DA'!$F:$F,A289,'Sales from 1099-DA'!$D:$D))</f>
        <v/>
      </c>
      <c r="I289" s="7">
        <f>IF(A289="","",E289-H289)</f>
        <v/>
      </c>
      <c r="J289" s="4" t="n"/>
    </row>
    <row r="290">
      <c r="A290" s="4" t="n"/>
      <c r="B290" s="4" t="n"/>
      <c r="C290" s="4" t="n"/>
      <c r="D290" s="4" t="n"/>
      <c r="E290" s="4" t="n"/>
      <c r="F290" s="5" t="n"/>
      <c r="G290" s="6">
        <f>IF(E290="","",F290/E290)</f>
        <v/>
      </c>
      <c r="H290" s="7">
        <f>IF(A290="","",SUMIF('Sales from 1099-DA'!$F:$F,A290,'Sales from 1099-DA'!$D:$D))</f>
        <v/>
      </c>
      <c r="I290" s="7">
        <f>IF(A290="","",E290-H290)</f>
        <v/>
      </c>
      <c r="J290" s="4" t="n"/>
    </row>
    <row r="291">
      <c r="A291" s="4" t="n"/>
      <c r="B291" s="4" t="n"/>
      <c r="C291" s="4" t="n"/>
      <c r="D291" s="4" t="n"/>
      <c r="E291" s="4" t="n"/>
      <c r="F291" s="5" t="n"/>
      <c r="G291" s="6">
        <f>IF(E291="","",F291/E291)</f>
        <v/>
      </c>
      <c r="H291" s="7">
        <f>IF(A291="","",SUMIF('Sales from 1099-DA'!$F:$F,A291,'Sales from 1099-DA'!$D:$D))</f>
        <v/>
      </c>
      <c r="I291" s="7">
        <f>IF(A291="","",E291-H291)</f>
        <v/>
      </c>
      <c r="J291" s="4" t="n"/>
    </row>
    <row r="292">
      <c r="A292" s="4" t="n"/>
      <c r="B292" s="4" t="n"/>
      <c r="C292" s="4" t="n"/>
      <c r="D292" s="4" t="n"/>
      <c r="E292" s="4" t="n"/>
      <c r="F292" s="5" t="n"/>
      <c r="G292" s="6">
        <f>IF(E292="","",F292/E292)</f>
        <v/>
      </c>
      <c r="H292" s="7">
        <f>IF(A292="","",SUMIF('Sales from 1099-DA'!$F:$F,A292,'Sales from 1099-DA'!$D:$D))</f>
        <v/>
      </c>
      <c r="I292" s="7">
        <f>IF(A292="","",E292-H292)</f>
        <v/>
      </c>
      <c r="J292" s="4" t="n"/>
    </row>
    <row r="293">
      <c r="A293" s="4" t="n"/>
      <c r="B293" s="4" t="n"/>
      <c r="C293" s="4" t="n"/>
      <c r="D293" s="4" t="n"/>
      <c r="E293" s="4" t="n"/>
      <c r="F293" s="5" t="n"/>
      <c r="G293" s="6">
        <f>IF(E293="","",F293/E293)</f>
        <v/>
      </c>
      <c r="H293" s="7">
        <f>IF(A293="","",SUMIF('Sales from 1099-DA'!$F:$F,A293,'Sales from 1099-DA'!$D:$D))</f>
        <v/>
      </c>
      <c r="I293" s="7">
        <f>IF(A293="","",E293-H293)</f>
        <v/>
      </c>
      <c r="J293" s="4" t="n"/>
    </row>
    <row r="294">
      <c r="A294" s="4" t="n"/>
      <c r="B294" s="4" t="n"/>
      <c r="C294" s="4" t="n"/>
      <c r="D294" s="4" t="n"/>
      <c r="E294" s="4" t="n"/>
      <c r="F294" s="5" t="n"/>
      <c r="G294" s="6">
        <f>IF(E294="","",F294/E294)</f>
        <v/>
      </c>
      <c r="H294" s="7">
        <f>IF(A294="","",SUMIF('Sales from 1099-DA'!$F:$F,A294,'Sales from 1099-DA'!$D:$D))</f>
        <v/>
      </c>
      <c r="I294" s="7">
        <f>IF(A294="","",E294-H294)</f>
        <v/>
      </c>
      <c r="J294" s="4" t="n"/>
    </row>
    <row r="295">
      <c r="A295" s="4" t="n"/>
      <c r="B295" s="4" t="n"/>
      <c r="C295" s="4" t="n"/>
      <c r="D295" s="4" t="n"/>
      <c r="E295" s="4" t="n"/>
      <c r="F295" s="5" t="n"/>
      <c r="G295" s="6">
        <f>IF(E295="","",F295/E295)</f>
        <v/>
      </c>
      <c r="H295" s="7">
        <f>IF(A295="","",SUMIF('Sales from 1099-DA'!$F:$F,A295,'Sales from 1099-DA'!$D:$D))</f>
        <v/>
      </c>
      <c r="I295" s="7">
        <f>IF(A295="","",E295-H295)</f>
        <v/>
      </c>
      <c r="J295" s="4" t="n"/>
    </row>
    <row r="296">
      <c r="A296" s="4" t="n"/>
      <c r="B296" s="4" t="n"/>
      <c r="C296" s="4" t="n"/>
      <c r="D296" s="4" t="n"/>
      <c r="E296" s="4" t="n"/>
      <c r="F296" s="5" t="n"/>
      <c r="G296" s="6">
        <f>IF(E296="","",F296/E296)</f>
        <v/>
      </c>
      <c r="H296" s="7">
        <f>IF(A296="","",SUMIF('Sales from 1099-DA'!$F:$F,A296,'Sales from 1099-DA'!$D:$D))</f>
        <v/>
      </c>
      <c r="I296" s="7">
        <f>IF(A296="","",E296-H296)</f>
        <v/>
      </c>
      <c r="J296" s="4" t="n"/>
    </row>
    <row r="297">
      <c r="A297" s="4" t="n"/>
      <c r="B297" s="4" t="n"/>
      <c r="C297" s="4" t="n"/>
      <c r="D297" s="4" t="n"/>
      <c r="E297" s="4" t="n"/>
      <c r="F297" s="5" t="n"/>
      <c r="G297" s="6">
        <f>IF(E297="","",F297/E297)</f>
        <v/>
      </c>
      <c r="H297" s="7">
        <f>IF(A297="","",SUMIF('Sales from 1099-DA'!$F:$F,A297,'Sales from 1099-DA'!$D:$D))</f>
        <v/>
      </c>
      <c r="I297" s="7">
        <f>IF(A297="","",E297-H297)</f>
        <v/>
      </c>
      <c r="J297" s="4" t="n"/>
    </row>
    <row r="298">
      <c r="A298" s="4" t="n"/>
      <c r="B298" s="4" t="n"/>
      <c r="C298" s="4" t="n"/>
      <c r="D298" s="4" t="n"/>
      <c r="E298" s="4" t="n"/>
      <c r="F298" s="5" t="n"/>
      <c r="G298" s="6">
        <f>IF(E298="","",F298/E298)</f>
        <v/>
      </c>
      <c r="H298" s="7">
        <f>IF(A298="","",SUMIF('Sales from 1099-DA'!$F:$F,A298,'Sales from 1099-DA'!$D:$D))</f>
        <v/>
      </c>
      <c r="I298" s="7">
        <f>IF(A298="","",E298-H298)</f>
        <v/>
      </c>
      <c r="J298" s="4" t="n"/>
    </row>
    <row r="299">
      <c r="A299" s="4" t="n"/>
      <c r="B299" s="4" t="n"/>
      <c r="C299" s="4" t="n"/>
      <c r="D299" s="4" t="n"/>
      <c r="E299" s="4" t="n"/>
      <c r="F299" s="5" t="n"/>
      <c r="G299" s="6">
        <f>IF(E299="","",F299/E299)</f>
        <v/>
      </c>
      <c r="H299" s="7">
        <f>IF(A299="","",SUMIF('Sales from 1099-DA'!$F:$F,A299,'Sales from 1099-DA'!$D:$D))</f>
        <v/>
      </c>
      <c r="I299" s="7">
        <f>IF(A299="","",E299-H299)</f>
        <v/>
      </c>
      <c r="J299" s="4" t="n"/>
    </row>
    <row r="300">
      <c r="A300" s="4" t="n"/>
      <c r="B300" s="4" t="n"/>
      <c r="C300" s="4" t="n"/>
      <c r="D300" s="4" t="n"/>
      <c r="E300" s="4" t="n"/>
      <c r="F300" s="5" t="n"/>
      <c r="G300" s="6">
        <f>IF(E300="","",F300/E300)</f>
        <v/>
      </c>
      <c r="H300" s="7">
        <f>IF(A300="","",SUMIF('Sales from 1099-DA'!$F:$F,A300,'Sales from 1099-DA'!$D:$D))</f>
        <v/>
      </c>
      <c r="I300" s="7">
        <f>IF(A300="","",E300-H300)</f>
        <v/>
      </c>
      <c r="J300" s="4" t="n"/>
    </row>
    <row r="301">
      <c r="A301" s="4" t="n"/>
      <c r="B301" s="4" t="n"/>
      <c r="C301" s="4" t="n"/>
      <c r="D301" s="4" t="n"/>
      <c r="E301" s="4" t="n"/>
      <c r="F301" s="5" t="n"/>
      <c r="G301" s="6">
        <f>IF(E301="","",F301/E301)</f>
        <v/>
      </c>
      <c r="H301" s="7">
        <f>IF(A301="","",SUMIF('Sales from 1099-DA'!$F:$F,A301,'Sales from 1099-DA'!$D:$D))</f>
        <v/>
      </c>
      <c r="I301" s="7">
        <f>IF(A301="","",E301-H301)</f>
        <v/>
      </c>
      <c r="J30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30" customWidth="1" min="15" max="15"/>
  </cols>
  <sheetData>
    <row r="1" ht="42" customHeight="1">
      <c r="A1" s="3" t="inlineStr">
        <is>
          <t>Date sold</t>
        </is>
      </c>
      <c r="B1" s="3" t="inlineStr">
        <is>
          <t>Coin</t>
        </is>
      </c>
      <c r="C1" s="3" t="inlineStr">
        <is>
          <t>Exchange (issuer of 1099-DA)</t>
        </is>
      </c>
      <c r="D1" s="3" t="inlineStr">
        <is>
          <t>Quantity sold</t>
        </is>
      </c>
      <c r="E1" s="3" t="inlineStr">
        <is>
          <t>Proceeds USD (1099-DA box 1f)</t>
        </is>
      </c>
      <c r="F1" s="3" t="inlineStr">
        <is>
          <t>Lot ID used</t>
        </is>
      </c>
      <c r="G1" s="3" t="inlineStr">
        <is>
          <t>Date acquired</t>
        </is>
      </c>
      <c r="H1" s="3" t="inlineStr">
        <is>
          <t>Cost basis USD</t>
        </is>
      </c>
      <c r="I1" s="3" t="inlineStr">
        <is>
          <t>Basis shown on 1099-DA</t>
        </is>
      </c>
      <c r="J1" s="3" t="inlineStr">
        <is>
          <t>Holding</t>
        </is>
      </c>
      <c r="K1" s="3" t="inlineStr">
        <is>
          <t>Gain / (Loss)</t>
        </is>
      </c>
      <c r="L1" s="3" t="inlineStr">
        <is>
          <t>Form 8949 box</t>
        </is>
      </c>
      <c r="M1" s="3" t="inlineStr">
        <is>
          <t>Col (f) code</t>
        </is>
      </c>
      <c r="N1" s="3" t="inlineStr">
        <is>
          <t>Col (g) adjustment (usually 0 - ask preparer)</t>
        </is>
      </c>
      <c r="O1" s="8" t="inlineStr">
        <is>
          <t>Wallet check (lot vs. 1099-DA broker)</t>
        </is>
      </c>
    </row>
    <row r="2">
      <c r="A2" s="4" t="inlineStr">
        <is>
          <t>2025-11-03</t>
        </is>
      </c>
      <c r="B2" s="4" t="inlineStr">
        <is>
          <t>BTC</t>
        </is>
      </c>
      <c r="C2" s="4" t="inlineStr">
        <is>
          <t>Coinbase</t>
        </is>
      </c>
      <c r="D2" s="4" t="n">
        <v>0.004</v>
      </c>
      <c r="E2" s="5" t="n">
        <v>420</v>
      </c>
      <c r="F2" s="4" t="inlineStr">
        <is>
          <t>L1</t>
        </is>
      </c>
      <c r="G2" s="7">
        <f>IF(F2="","",INDEX('Buys (Lots)'!$D:$D,MATCH(F2,'Buys (Lots)'!$A:$A,0)))</f>
        <v/>
      </c>
      <c r="H2" s="6">
        <f>IF(F2="","",ROUND(INDEX('Buys (Lots)'!$G:$G,MATCH(F2,'Buys (Lots)'!$A:$A,0))*D2,2))</f>
        <v/>
      </c>
      <c r="I2" s="4" t="n">
        <v>0</v>
      </c>
      <c r="J2" s="7">
        <f>IF(F2="","",IF(--A2&gt;EDATE(--G2,12),"Long-term","Short-term"))</f>
        <v/>
      </c>
      <c r="K2" s="6">
        <f>IF(F2="","",E2-H2)</f>
        <v/>
      </c>
      <c r="L2" s="7">
        <f>IF(F2="","",IF(J2="Long-term","K","H"))</f>
        <v/>
      </c>
      <c r="M2" s="7">
        <f>IF(OR(F2="",I2=""),"",IF(ROUND(I2,2)&lt;&gt;ROUND(H2,2),"B",""))</f>
        <v/>
      </c>
      <c r="N2" s="7" t="n"/>
      <c r="O2" s="7">
        <f>IF(F2="","",IF(LOWER(TRIM(INDEX('Buys (Lots)'!$B:$B,MATCH(F2,'Buys (Lots)'!$A:$A,0))))=LOWER(TRIM(C2)),"OK","CHECK: lot is from a different wallet/exchange"))</f>
        <v/>
      </c>
    </row>
    <row r="3">
      <c r="A3" s="4" t="inlineStr">
        <is>
          <t>2025-12-01</t>
        </is>
      </c>
      <c r="B3" s="4" t="inlineStr">
        <is>
          <t>ETH</t>
        </is>
      </c>
      <c r="C3" s="4" t="inlineStr">
        <is>
          <t>Coinbase</t>
        </is>
      </c>
      <c r="D3" s="4" t="n">
        <v>0.2</v>
      </c>
      <c r="E3" s="5" t="n">
        <v>800</v>
      </c>
      <c r="F3" s="4" t="inlineStr">
        <is>
          <t>L2</t>
        </is>
      </c>
      <c r="G3" s="7">
        <f>IF(F3="","",INDEX('Buys (Lots)'!$D:$D,MATCH(F3,'Buys (Lots)'!$A:$A,0)))</f>
        <v/>
      </c>
      <c r="H3" s="6">
        <f>IF(F3="","",ROUND(INDEX('Buys (Lots)'!$G:$G,MATCH(F3,'Buys (Lots)'!$A:$A,0))*D3,2))</f>
        <v/>
      </c>
      <c r="I3" s="4" t="inlineStr"/>
      <c r="J3" s="7">
        <f>IF(F3="","",IF(--A3&gt;EDATE(--G3,12),"Long-term","Short-term"))</f>
        <v/>
      </c>
      <c r="K3" s="6">
        <f>IF(F3="","",E3-H3)</f>
        <v/>
      </c>
      <c r="L3" s="7">
        <f>IF(F3="","",IF(J3="Long-term","K","H"))</f>
        <v/>
      </c>
      <c r="M3" s="7">
        <f>IF(OR(F3="",I3=""),"",IF(ROUND(I3,2)&lt;&gt;ROUND(H3,2),"B",""))</f>
        <v/>
      </c>
      <c r="N3" s="7" t="n"/>
      <c r="O3" s="7">
        <f>IF(F3="","",IF(LOWER(TRIM(INDEX('Buys (Lots)'!$B:$B,MATCH(F3,'Buys (Lots)'!$A:$A,0))))=LOWER(TRIM(C3)),"OK","CHECK: lot is from a different wallet/exchange"))</f>
        <v/>
      </c>
    </row>
    <row r="4">
      <c r="A4" s="4" t="inlineStr">
        <is>
          <t>2025-12-15</t>
        </is>
      </c>
      <c r="B4" s="4" t="inlineStr">
        <is>
          <t>BTC</t>
        </is>
      </c>
      <c r="C4" s="4" t="inlineStr">
        <is>
          <t>Kraken</t>
        </is>
      </c>
      <c r="D4" s="4" t="n">
        <v>0.001</v>
      </c>
      <c r="E4" s="5" t="n">
        <v>110</v>
      </c>
      <c r="F4" s="4" t="inlineStr">
        <is>
          <t>L1</t>
        </is>
      </c>
      <c r="G4" s="7">
        <f>IF(F4="","",INDEX('Buys (Lots)'!$D:$D,MATCH(F4,'Buys (Lots)'!$A:$A,0)))</f>
        <v/>
      </c>
      <c r="H4" s="6">
        <f>IF(F4="","",ROUND(INDEX('Buys (Lots)'!$G:$G,MATCH(F4,'Buys (Lots)'!$A:$A,0))*D4,2))</f>
        <v/>
      </c>
      <c r="I4" s="4" t="n"/>
      <c r="J4" s="7">
        <f>IF(F4="","",IF(--A4&gt;EDATE(--G4,12),"Long-term","Short-term"))</f>
        <v/>
      </c>
      <c r="K4" s="6">
        <f>IF(F4="","",E4-H4)</f>
        <v/>
      </c>
      <c r="L4" s="7">
        <f>IF(F4="","",IF(J4="Long-term","K","H"))</f>
        <v/>
      </c>
      <c r="M4" s="7">
        <f>IF(OR(F4="",I4=""),"",IF(ROUND(I4,2)&lt;&gt;ROUND(H4,2),"B",""))</f>
        <v/>
      </c>
      <c r="N4" s="7" t="n"/>
      <c r="O4" s="7">
        <f>IF(F4="","",IF(LOWER(TRIM(INDEX('Buys (Lots)'!$B:$B,MATCH(F4,'Buys (Lots)'!$A:$A,0))))=LOWER(TRIM(C4)),"OK","CHECK: lot is from a different wallet/exchange"))</f>
        <v/>
      </c>
    </row>
    <row r="5">
      <c r="A5" s="4" t="n"/>
      <c r="B5" s="4" t="n"/>
      <c r="C5" s="4" t="n"/>
      <c r="D5" s="4" t="n"/>
      <c r="E5" s="5" t="n"/>
      <c r="F5" s="4" t="n"/>
      <c r="G5" s="7">
        <f>IF(F5="","",INDEX('Buys (Lots)'!$D:$D,MATCH(F5,'Buys (Lots)'!$A:$A,0)))</f>
        <v/>
      </c>
      <c r="H5" s="6">
        <f>IF(F5="","",ROUND(INDEX('Buys (Lots)'!$G:$G,MATCH(F5,'Buys (Lots)'!$A:$A,0))*D5,2))</f>
        <v/>
      </c>
      <c r="I5" s="4" t="n"/>
      <c r="J5" s="7">
        <f>IF(F5="","",IF(--A5&gt;EDATE(--G5,12),"Long-term","Short-term"))</f>
        <v/>
      </c>
      <c r="K5" s="6">
        <f>IF(F5="","",E5-H5)</f>
        <v/>
      </c>
      <c r="L5" s="7">
        <f>IF(F5="","",IF(J5="Long-term","K","H"))</f>
        <v/>
      </c>
      <c r="M5" s="7">
        <f>IF(OR(F5="",I5=""),"",IF(ROUND(I5,2)&lt;&gt;ROUND(H5,2),"B",""))</f>
        <v/>
      </c>
      <c r="N5" s="7" t="n"/>
      <c r="O5" s="7">
        <f>IF(F5="","",IF(LOWER(TRIM(INDEX('Buys (Lots)'!$B:$B,MATCH(F5,'Buys (Lots)'!$A:$A,0))))=LOWER(TRIM(C5)),"OK","CHECK: lot is from a different wallet/exchange"))</f>
        <v/>
      </c>
    </row>
    <row r="6">
      <c r="A6" s="4" t="n"/>
      <c r="B6" s="4" t="n"/>
      <c r="C6" s="4" t="n"/>
      <c r="D6" s="4" t="n"/>
      <c r="E6" s="5" t="n"/>
      <c r="F6" s="4" t="n"/>
      <c r="G6" s="7">
        <f>IF(F6="","",INDEX('Buys (Lots)'!$D:$D,MATCH(F6,'Buys (Lots)'!$A:$A,0)))</f>
        <v/>
      </c>
      <c r="H6" s="6">
        <f>IF(F6="","",ROUND(INDEX('Buys (Lots)'!$G:$G,MATCH(F6,'Buys (Lots)'!$A:$A,0))*D6,2))</f>
        <v/>
      </c>
      <c r="I6" s="4" t="n"/>
      <c r="J6" s="7">
        <f>IF(F6="","",IF(--A6&gt;EDATE(--G6,12),"Long-term","Short-term"))</f>
        <v/>
      </c>
      <c r="K6" s="6">
        <f>IF(F6="","",E6-H6)</f>
        <v/>
      </c>
      <c r="L6" s="7">
        <f>IF(F6="","",IF(J6="Long-term","K","H"))</f>
        <v/>
      </c>
      <c r="M6" s="7">
        <f>IF(OR(F6="",I6=""),"",IF(ROUND(I6,2)&lt;&gt;ROUND(H6,2),"B",""))</f>
        <v/>
      </c>
      <c r="N6" s="7" t="n"/>
      <c r="O6" s="7">
        <f>IF(F6="","",IF(LOWER(TRIM(INDEX('Buys (Lots)'!$B:$B,MATCH(F6,'Buys (Lots)'!$A:$A,0))))=LOWER(TRIM(C6)),"OK","CHECK: lot is from a different wallet/exchange"))</f>
        <v/>
      </c>
    </row>
    <row r="7">
      <c r="A7" s="4" t="n"/>
      <c r="B7" s="4" t="n"/>
      <c r="C7" s="4" t="n"/>
      <c r="D7" s="4" t="n"/>
      <c r="E7" s="5" t="n"/>
      <c r="F7" s="4" t="n"/>
      <c r="G7" s="7">
        <f>IF(F7="","",INDEX('Buys (Lots)'!$D:$D,MATCH(F7,'Buys (Lots)'!$A:$A,0)))</f>
        <v/>
      </c>
      <c r="H7" s="6">
        <f>IF(F7="","",ROUND(INDEX('Buys (Lots)'!$G:$G,MATCH(F7,'Buys (Lots)'!$A:$A,0))*D7,2))</f>
        <v/>
      </c>
      <c r="I7" s="4" t="n"/>
      <c r="J7" s="7">
        <f>IF(F7="","",IF(--A7&gt;EDATE(--G7,12),"Long-term","Short-term"))</f>
        <v/>
      </c>
      <c r="K7" s="6">
        <f>IF(F7="","",E7-H7)</f>
        <v/>
      </c>
      <c r="L7" s="7">
        <f>IF(F7="","",IF(J7="Long-term","K","H"))</f>
        <v/>
      </c>
      <c r="M7" s="7">
        <f>IF(OR(F7="",I7=""),"",IF(ROUND(I7,2)&lt;&gt;ROUND(H7,2),"B",""))</f>
        <v/>
      </c>
      <c r="N7" s="7" t="n"/>
      <c r="O7" s="7">
        <f>IF(F7="","",IF(LOWER(TRIM(INDEX('Buys (Lots)'!$B:$B,MATCH(F7,'Buys (Lots)'!$A:$A,0))))=LOWER(TRIM(C7)),"OK","CHECK: lot is from a different wallet/exchange"))</f>
        <v/>
      </c>
    </row>
    <row r="8">
      <c r="A8" s="4" t="n"/>
      <c r="B8" s="4" t="n"/>
      <c r="C8" s="4" t="n"/>
      <c r="D8" s="4" t="n"/>
      <c r="E8" s="5" t="n"/>
      <c r="F8" s="4" t="n"/>
      <c r="G8" s="7">
        <f>IF(F8="","",INDEX('Buys (Lots)'!$D:$D,MATCH(F8,'Buys (Lots)'!$A:$A,0)))</f>
        <v/>
      </c>
      <c r="H8" s="6">
        <f>IF(F8="","",ROUND(INDEX('Buys (Lots)'!$G:$G,MATCH(F8,'Buys (Lots)'!$A:$A,0))*D8,2))</f>
        <v/>
      </c>
      <c r="I8" s="4" t="n"/>
      <c r="J8" s="7">
        <f>IF(F8="","",IF(--A8&gt;EDATE(--G8,12),"Long-term","Short-term"))</f>
        <v/>
      </c>
      <c r="K8" s="6">
        <f>IF(F8="","",E8-H8)</f>
        <v/>
      </c>
      <c r="L8" s="7">
        <f>IF(F8="","",IF(J8="Long-term","K","H"))</f>
        <v/>
      </c>
      <c r="M8" s="7">
        <f>IF(OR(F8="",I8=""),"",IF(ROUND(I8,2)&lt;&gt;ROUND(H8,2),"B",""))</f>
        <v/>
      </c>
      <c r="N8" s="7" t="n"/>
      <c r="O8" s="7">
        <f>IF(F8="","",IF(LOWER(TRIM(INDEX('Buys (Lots)'!$B:$B,MATCH(F8,'Buys (Lots)'!$A:$A,0))))=LOWER(TRIM(C8)),"OK","CHECK: lot is from a different wallet/exchange"))</f>
        <v/>
      </c>
    </row>
    <row r="9">
      <c r="A9" s="4" t="n"/>
      <c r="B9" s="4" t="n"/>
      <c r="C9" s="4" t="n"/>
      <c r="D9" s="4" t="n"/>
      <c r="E9" s="5" t="n"/>
      <c r="F9" s="4" t="n"/>
      <c r="G9" s="7">
        <f>IF(F9="","",INDEX('Buys (Lots)'!$D:$D,MATCH(F9,'Buys (Lots)'!$A:$A,0)))</f>
        <v/>
      </c>
      <c r="H9" s="6">
        <f>IF(F9="","",ROUND(INDEX('Buys (Lots)'!$G:$G,MATCH(F9,'Buys (Lots)'!$A:$A,0))*D9,2))</f>
        <v/>
      </c>
      <c r="I9" s="4" t="n"/>
      <c r="J9" s="7">
        <f>IF(F9="","",IF(--A9&gt;EDATE(--G9,12),"Long-term","Short-term"))</f>
        <v/>
      </c>
      <c r="K9" s="6">
        <f>IF(F9="","",E9-H9)</f>
        <v/>
      </c>
      <c r="L9" s="7">
        <f>IF(F9="","",IF(J9="Long-term","K","H"))</f>
        <v/>
      </c>
      <c r="M9" s="7">
        <f>IF(OR(F9="",I9=""),"",IF(ROUND(I9,2)&lt;&gt;ROUND(H9,2),"B",""))</f>
        <v/>
      </c>
      <c r="N9" s="7" t="n"/>
      <c r="O9" s="7">
        <f>IF(F9="","",IF(LOWER(TRIM(INDEX('Buys (Lots)'!$B:$B,MATCH(F9,'Buys (Lots)'!$A:$A,0))))=LOWER(TRIM(C9)),"OK","CHECK: lot is from a different wallet/exchange"))</f>
        <v/>
      </c>
    </row>
    <row r="10">
      <c r="A10" s="4" t="n"/>
      <c r="B10" s="4" t="n"/>
      <c r="C10" s="4" t="n"/>
      <c r="D10" s="4" t="n"/>
      <c r="E10" s="5" t="n"/>
      <c r="F10" s="4" t="n"/>
      <c r="G10" s="7">
        <f>IF(F10="","",INDEX('Buys (Lots)'!$D:$D,MATCH(F10,'Buys (Lots)'!$A:$A,0)))</f>
        <v/>
      </c>
      <c r="H10" s="6">
        <f>IF(F10="","",ROUND(INDEX('Buys (Lots)'!$G:$G,MATCH(F10,'Buys (Lots)'!$A:$A,0))*D10,2))</f>
        <v/>
      </c>
      <c r="I10" s="4" t="n"/>
      <c r="J10" s="7">
        <f>IF(F10="","",IF(--A10&gt;EDATE(--G10,12),"Long-term","Short-term"))</f>
        <v/>
      </c>
      <c r="K10" s="6">
        <f>IF(F10="","",E10-H10)</f>
        <v/>
      </c>
      <c r="L10" s="7">
        <f>IF(F10="","",IF(J10="Long-term","K","H"))</f>
        <v/>
      </c>
      <c r="M10" s="7">
        <f>IF(OR(F10="",I10=""),"",IF(ROUND(I10,2)&lt;&gt;ROUND(H10,2),"B",""))</f>
        <v/>
      </c>
      <c r="N10" s="7" t="n"/>
      <c r="O10" s="7">
        <f>IF(F10="","",IF(LOWER(TRIM(INDEX('Buys (Lots)'!$B:$B,MATCH(F10,'Buys (Lots)'!$A:$A,0))))=LOWER(TRIM(C10)),"OK","CHECK: lot is from a different wallet/exchange"))</f>
        <v/>
      </c>
    </row>
    <row r="11">
      <c r="A11" s="4" t="n"/>
      <c r="B11" s="4" t="n"/>
      <c r="C11" s="4" t="n"/>
      <c r="D11" s="4" t="n"/>
      <c r="E11" s="5" t="n"/>
      <c r="F11" s="4" t="n"/>
      <c r="G11" s="7">
        <f>IF(F11="","",INDEX('Buys (Lots)'!$D:$D,MATCH(F11,'Buys (Lots)'!$A:$A,0)))</f>
        <v/>
      </c>
      <c r="H11" s="6">
        <f>IF(F11="","",ROUND(INDEX('Buys (Lots)'!$G:$G,MATCH(F11,'Buys (Lots)'!$A:$A,0))*D11,2))</f>
        <v/>
      </c>
      <c r="I11" s="4" t="n"/>
      <c r="J11" s="7">
        <f>IF(F11="","",IF(--A11&gt;EDATE(--G11,12),"Long-term","Short-term"))</f>
        <v/>
      </c>
      <c r="K11" s="6">
        <f>IF(F11="","",E11-H11)</f>
        <v/>
      </c>
      <c r="L11" s="7">
        <f>IF(F11="","",IF(J11="Long-term","K","H"))</f>
        <v/>
      </c>
      <c r="M11" s="7">
        <f>IF(OR(F11="",I11=""),"",IF(ROUND(I11,2)&lt;&gt;ROUND(H11,2),"B",""))</f>
        <v/>
      </c>
      <c r="N11" s="7" t="n"/>
      <c r="O11" s="7">
        <f>IF(F11="","",IF(LOWER(TRIM(INDEX('Buys (Lots)'!$B:$B,MATCH(F11,'Buys (Lots)'!$A:$A,0))))=LOWER(TRIM(C11)),"OK","CHECK: lot is from a different wallet/exchange"))</f>
        <v/>
      </c>
    </row>
    <row r="12">
      <c r="A12" s="4" t="n"/>
      <c r="B12" s="4" t="n"/>
      <c r="C12" s="4" t="n"/>
      <c r="D12" s="4" t="n"/>
      <c r="E12" s="5" t="n"/>
      <c r="F12" s="4" t="n"/>
      <c r="G12" s="7">
        <f>IF(F12="","",INDEX('Buys (Lots)'!$D:$D,MATCH(F12,'Buys (Lots)'!$A:$A,0)))</f>
        <v/>
      </c>
      <c r="H12" s="6">
        <f>IF(F12="","",ROUND(INDEX('Buys (Lots)'!$G:$G,MATCH(F12,'Buys (Lots)'!$A:$A,0))*D12,2))</f>
        <v/>
      </c>
      <c r="I12" s="4" t="n"/>
      <c r="J12" s="7">
        <f>IF(F12="","",IF(--A12&gt;EDATE(--G12,12),"Long-term","Short-term"))</f>
        <v/>
      </c>
      <c r="K12" s="6">
        <f>IF(F12="","",E12-H12)</f>
        <v/>
      </c>
      <c r="L12" s="7">
        <f>IF(F12="","",IF(J12="Long-term","K","H"))</f>
        <v/>
      </c>
      <c r="M12" s="7">
        <f>IF(OR(F12="",I12=""),"",IF(ROUND(I12,2)&lt;&gt;ROUND(H12,2),"B",""))</f>
        <v/>
      </c>
      <c r="N12" s="7" t="n"/>
      <c r="O12" s="7">
        <f>IF(F12="","",IF(LOWER(TRIM(INDEX('Buys (Lots)'!$B:$B,MATCH(F12,'Buys (Lots)'!$A:$A,0))))=LOWER(TRIM(C12)),"OK","CHECK: lot is from a different wallet/exchange"))</f>
        <v/>
      </c>
    </row>
    <row r="13">
      <c r="A13" s="4" t="n"/>
      <c r="B13" s="4" t="n"/>
      <c r="C13" s="4" t="n"/>
      <c r="D13" s="4" t="n"/>
      <c r="E13" s="5" t="n"/>
      <c r="F13" s="4" t="n"/>
      <c r="G13" s="7">
        <f>IF(F13="","",INDEX('Buys (Lots)'!$D:$D,MATCH(F13,'Buys (Lots)'!$A:$A,0)))</f>
        <v/>
      </c>
      <c r="H13" s="6">
        <f>IF(F13="","",ROUND(INDEX('Buys (Lots)'!$G:$G,MATCH(F13,'Buys (Lots)'!$A:$A,0))*D13,2))</f>
        <v/>
      </c>
      <c r="I13" s="4" t="n"/>
      <c r="J13" s="7">
        <f>IF(F13="","",IF(--A13&gt;EDATE(--G13,12),"Long-term","Short-term"))</f>
        <v/>
      </c>
      <c r="K13" s="6">
        <f>IF(F13="","",E13-H13)</f>
        <v/>
      </c>
      <c r="L13" s="7">
        <f>IF(F13="","",IF(J13="Long-term","K","H"))</f>
        <v/>
      </c>
      <c r="M13" s="7">
        <f>IF(OR(F13="",I13=""),"",IF(ROUND(I13,2)&lt;&gt;ROUND(H13,2),"B",""))</f>
        <v/>
      </c>
      <c r="N13" s="7" t="n"/>
      <c r="O13" s="7">
        <f>IF(F13="","",IF(LOWER(TRIM(INDEX('Buys (Lots)'!$B:$B,MATCH(F13,'Buys (Lots)'!$A:$A,0))))=LOWER(TRIM(C13)),"OK","CHECK: lot is from a different wallet/exchange"))</f>
        <v/>
      </c>
    </row>
    <row r="14">
      <c r="A14" s="4" t="n"/>
      <c r="B14" s="4" t="n"/>
      <c r="C14" s="4" t="n"/>
      <c r="D14" s="4" t="n"/>
      <c r="E14" s="5" t="n"/>
      <c r="F14" s="4" t="n"/>
      <c r="G14" s="7">
        <f>IF(F14="","",INDEX('Buys (Lots)'!$D:$D,MATCH(F14,'Buys (Lots)'!$A:$A,0)))</f>
        <v/>
      </c>
      <c r="H14" s="6">
        <f>IF(F14="","",ROUND(INDEX('Buys (Lots)'!$G:$G,MATCH(F14,'Buys (Lots)'!$A:$A,0))*D14,2))</f>
        <v/>
      </c>
      <c r="I14" s="4" t="n"/>
      <c r="J14" s="7">
        <f>IF(F14="","",IF(--A14&gt;EDATE(--G14,12),"Long-term","Short-term"))</f>
        <v/>
      </c>
      <c r="K14" s="6">
        <f>IF(F14="","",E14-H14)</f>
        <v/>
      </c>
      <c r="L14" s="7">
        <f>IF(F14="","",IF(J14="Long-term","K","H"))</f>
        <v/>
      </c>
      <c r="M14" s="7">
        <f>IF(OR(F14="",I14=""),"",IF(ROUND(I14,2)&lt;&gt;ROUND(H14,2),"B",""))</f>
        <v/>
      </c>
      <c r="N14" s="7" t="n"/>
      <c r="O14" s="7">
        <f>IF(F14="","",IF(LOWER(TRIM(INDEX('Buys (Lots)'!$B:$B,MATCH(F14,'Buys (Lots)'!$A:$A,0))))=LOWER(TRIM(C14)),"OK","CHECK: lot is from a different wallet/exchange"))</f>
        <v/>
      </c>
    </row>
    <row r="15">
      <c r="A15" s="4" t="n"/>
      <c r="B15" s="4" t="n"/>
      <c r="C15" s="4" t="n"/>
      <c r="D15" s="4" t="n"/>
      <c r="E15" s="5" t="n"/>
      <c r="F15" s="4" t="n"/>
      <c r="G15" s="7">
        <f>IF(F15="","",INDEX('Buys (Lots)'!$D:$D,MATCH(F15,'Buys (Lots)'!$A:$A,0)))</f>
        <v/>
      </c>
      <c r="H15" s="6">
        <f>IF(F15="","",ROUND(INDEX('Buys (Lots)'!$G:$G,MATCH(F15,'Buys (Lots)'!$A:$A,0))*D15,2))</f>
        <v/>
      </c>
      <c r="I15" s="4" t="n"/>
      <c r="J15" s="7">
        <f>IF(F15="","",IF(--A15&gt;EDATE(--G15,12),"Long-term","Short-term"))</f>
        <v/>
      </c>
      <c r="K15" s="6">
        <f>IF(F15="","",E15-H15)</f>
        <v/>
      </c>
      <c r="L15" s="7">
        <f>IF(F15="","",IF(J15="Long-term","K","H"))</f>
        <v/>
      </c>
      <c r="M15" s="7">
        <f>IF(OR(F15="",I15=""),"",IF(ROUND(I15,2)&lt;&gt;ROUND(H15,2),"B",""))</f>
        <v/>
      </c>
      <c r="N15" s="7" t="n"/>
      <c r="O15" s="7">
        <f>IF(F15="","",IF(LOWER(TRIM(INDEX('Buys (Lots)'!$B:$B,MATCH(F15,'Buys (Lots)'!$A:$A,0))))=LOWER(TRIM(C15)),"OK","CHECK: lot is from a different wallet/exchange"))</f>
        <v/>
      </c>
    </row>
    <row r="16">
      <c r="A16" s="4" t="n"/>
      <c r="B16" s="4" t="n"/>
      <c r="C16" s="4" t="n"/>
      <c r="D16" s="4" t="n"/>
      <c r="E16" s="5" t="n"/>
      <c r="F16" s="4" t="n"/>
      <c r="G16" s="7">
        <f>IF(F16="","",INDEX('Buys (Lots)'!$D:$D,MATCH(F16,'Buys (Lots)'!$A:$A,0)))</f>
        <v/>
      </c>
      <c r="H16" s="6">
        <f>IF(F16="","",ROUND(INDEX('Buys (Lots)'!$G:$G,MATCH(F16,'Buys (Lots)'!$A:$A,0))*D16,2))</f>
        <v/>
      </c>
      <c r="I16" s="4" t="n"/>
      <c r="J16" s="7">
        <f>IF(F16="","",IF(--A16&gt;EDATE(--G16,12),"Long-term","Short-term"))</f>
        <v/>
      </c>
      <c r="K16" s="6">
        <f>IF(F16="","",E16-H16)</f>
        <v/>
      </c>
      <c r="L16" s="7">
        <f>IF(F16="","",IF(J16="Long-term","K","H"))</f>
        <v/>
      </c>
      <c r="M16" s="7">
        <f>IF(OR(F16="",I16=""),"",IF(ROUND(I16,2)&lt;&gt;ROUND(H16,2),"B",""))</f>
        <v/>
      </c>
      <c r="N16" s="7" t="n"/>
      <c r="O16" s="7">
        <f>IF(F16="","",IF(LOWER(TRIM(INDEX('Buys (Lots)'!$B:$B,MATCH(F16,'Buys (Lots)'!$A:$A,0))))=LOWER(TRIM(C16)),"OK","CHECK: lot is from a different wallet/exchange"))</f>
        <v/>
      </c>
    </row>
    <row r="17">
      <c r="A17" s="4" t="n"/>
      <c r="B17" s="4" t="n"/>
      <c r="C17" s="4" t="n"/>
      <c r="D17" s="4" t="n"/>
      <c r="E17" s="5" t="n"/>
      <c r="F17" s="4" t="n"/>
      <c r="G17" s="7">
        <f>IF(F17="","",INDEX('Buys (Lots)'!$D:$D,MATCH(F17,'Buys (Lots)'!$A:$A,0)))</f>
        <v/>
      </c>
      <c r="H17" s="6">
        <f>IF(F17="","",ROUND(INDEX('Buys (Lots)'!$G:$G,MATCH(F17,'Buys (Lots)'!$A:$A,0))*D17,2))</f>
        <v/>
      </c>
      <c r="I17" s="4" t="n"/>
      <c r="J17" s="7">
        <f>IF(F17="","",IF(--A17&gt;EDATE(--G17,12),"Long-term","Short-term"))</f>
        <v/>
      </c>
      <c r="K17" s="6">
        <f>IF(F17="","",E17-H17)</f>
        <v/>
      </c>
      <c r="L17" s="7">
        <f>IF(F17="","",IF(J17="Long-term","K","H"))</f>
        <v/>
      </c>
      <c r="M17" s="7">
        <f>IF(OR(F17="",I17=""),"",IF(ROUND(I17,2)&lt;&gt;ROUND(H17,2),"B",""))</f>
        <v/>
      </c>
      <c r="N17" s="7" t="n"/>
      <c r="O17" s="7">
        <f>IF(F17="","",IF(LOWER(TRIM(INDEX('Buys (Lots)'!$B:$B,MATCH(F17,'Buys (Lots)'!$A:$A,0))))=LOWER(TRIM(C17)),"OK","CHECK: lot is from a different wallet/exchange"))</f>
        <v/>
      </c>
    </row>
    <row r="18">
      <c r="A18" s="4" t="n"/>
      <c r="B18" s="4" t="n"/>
      <c r="C18" s="4" t="n"/>
      <c r="D18" s="4" t="n"/>
      <c r="E18" s="5" t="n"/>
      <c r="F18" s="4" t="n"/>
      <c r="G18" s="7">
        <f>IF(F18="","",INDEX('Buys (Lots)'!$D:$D,MATCH(F18,'Buys (Lots)'!$A:$A,0)))</f>
        <v/>
      </c>
      <c r="H18" s="6">
        <f>IF(F18="","",ROUND(INDEX('Buys (Lots)'!$G:$G,MATCH(F18,'Buys (Lots)'!$A:$A,0))*D18,2))</f>
        <v/>
      </c>
      <c r="I18" s="4" t="n"/>
      <c r="J18" s="7">
        <f>IF(F18="","",IF(--A18&gt;EDATE(--G18,12),"Long-term","Short-term"))</f>
        <v/>
      </c>
      <c r="K18" s="6">
        <f>IF(F18="","",E18-H18)</f>
        <v/>
      </c>
      <c r="L18" s="7">
        <f>IF(F18="","",IF(J18="Long-term","K","H"))</f>
        <v/>
      </c>
      <c r="M18" s="7">
        <f>IF(OR(F18="",I18=""),"",IF(ROUND(I18,2)&lt;&gt;ROUND(H18,2),"B",""))</f>
        <v/>
      </c>
      <c r="N18" s="7" t="n"/>
      <c r="O18" s="7">
        <f>IF(F18="","",IF(LOWER(TRIM(INDEX('Buys (Lots)'!$B:$B,MATCH(F18,'Buys (Lots)'!$A:$A,0))))=LOWER(TRIM(C18)),"OK","CHECK: lot is from a different wallet/exchange"))</f>
        <v/>
      </c>
    </row>
    <row r="19">
      <c r="A19" s="4" t="n"/>
      <c r="B19" s="4" t="n"/>
      <c r="C19" s="4" t="n"/>
      <c r="D19" s="4" t="n"/>
      <c r="E19" s="5" t="n"/>
      <c r="F19" s="4" t="n"/>
      <c r="G19" s="7">
        <f>IF(F19="","",INDEX('Buys (Lots)'!$D:$D,MATCH(F19,'Buys (Lots)'!$A:$A,0)))</f>
        <v/>
      </c>
      <c r="H19" s="6">
        <f>IF(F19="","",ROUND(INDEX('Buys (Lots)'!$G:$G,MATCH(F19,'Buys (Lots)'!$A:$A,0))*D19,2))</f>
        <v/>
      </c>
      <c r="I19" s="4" t="n"/>
      <c r="J19" s="7">
        <f>IF(F19="","",IF(--A19&gt;EDATE(--G19,12),"Long-term","Short-term"))</f>
        <v/>
      </c>
      <c r="K19" s="6">
        <f>IF(F19="","",E19-H19)</f>
        <v/>
      </c>
      <c r="L19" s="7">
        <f>IF(F19="","",IF(J19="Long-term","K","H"))</f>
        <v/>
      </c>
      <c r="M19" s="7">
        <f>IF(OR(F19="",I19=""),"",IF(ROUND(I19,2)&lt;&gt;ROUND(H19,2),"B",""))</f>
        <v/>
      </c>
      <c r="N19" s="7" t="n"/>
      <c r="O19" s="7">
        <f>IF(F19="","",IF(LOWER(TRIM(INDEX('Buys (Lots)'!$B:$B,MATCH(F19,'Buys (Lots)'!$A:$A,0))))=LOWER(TRIM(C19)),"OK","CHECK: lot is from a different wallet/exchange"))</f>
        <v/>
      </c>
    </row>
    <row r="20">
      <c r="A20" s="4" t="n"/>
      <c r="B20" s="4" t="n"/>
      <c r="C20" s="4" t="n"/>
      <c r="D20" s="4" t="n"/>
      <c r="E20" s="5" t="n"/>
      <c r="F20" s="4" t="n"/>
      <c r="G20" s="7">
        <f>IF(F20="","",INDEX('Buys (Lots)'!$D:$D,MATCH(F20,'Buys (Lots)'!$A:$A,0)))</f>
        <v/>
      </c>
      <c r="H20" s="6">
        <f>IF(F20="","",ROUND(INDEX('Buys (Lots)'!$G:$G,MATCH(F20,'Buys (Lots)'!$A:$A,0))*D20,2))</f>
        <v/>
      </c>
      <c r="I20" s="4" t="n"/>
      <c r="J20" s="7">
        <f>IF(F20="","",IF(--A20&gt;EDATE(--G20,12),"Long-term","Short-term"))</f>
        <v/>
      </c>
      <c r="K20" s="6">
        <f>IF(F20="","",E20-H20)</f>
        <v/>
      </c>
      <c r="L20" s="7">
        <f>IF(F20="","",IF(J20="Long-term","K","H"))</f>
        <v/>
      </c>
      <c r="M20" s="7">
        <f>IF(OR(F20="",I20=""),"",IF(ROUND(I20,2)&lt;&gt;ROUND(H20,2),"B",""))</f>
        <v/>
      </c>
      <c r="N20" s="7" t="n"/>
      <c r="O20" s="7">
        <f>IF(F20="","",IF(LOWER(TRIM(INDEX('Buys (Lots)'!$B:$B,MATCH(F20,'Buys (Lots)'!$A:$A,0))))=LOWER(TRIM(C20)),"OK","CHECK: lot is from a different wallet/exchange"))</f>
        <v/>
      </c>
    </row>
    <row r="21">
      <c r="A21" s="4" t="n"/>
      <c r="B21" s="4" t="n"/>
      <c r="C21" s="4" t="n"/>
      <c r="D21" s="4" t="n"/>
      <c r="E21" s="5" t="n"/>
      <c r="F21" s="4" t="n"/>
      <c r="G21" s="7">
        <f>IF(F21="","",INDEX('Buys (Lots)'!$D:$D,MATCH(F21,'Buys (Lots)'!$A:$A,0)))</f>
        <v/>
      </c>
      <c r="H21" s="6">
        <f>IF(F21="","",ROUND(INDEX('Buys (Lots)'!$G:$G,MATCH(F21,'Buys (Lots)'!$A:$A,0))*D21,2))</f>
        <v/>
      </c>
      <c r="I21" s="4" t="n"/>
      <c r="J21" s="7">
        <f>IF(F21="","",IF(--A21&gt;EDATE(--G21,12),"Long-term","Short-term"))</f>
        <v/>
      </c>
      <c r="K21" s="6">
        <f>IF(F21="","",E21-H21)</f>
        <v/>
      </c>
      <c r="L21" s="7">
        <f>IF(F21="","",IF(J21="Long-term","K","H"))</f>
        <v/>
      </c>
      <c r="M21" s="7">
        <f>IF(OR(F21="",I21=""),"",IF(ROUND(I21,2)&lt;&gt;ROUND(H21,2),"B",""))</f>
        <v/>
      </c>
      <c r="N21" s="7" t="n"/>
      <c r="O21" s="7">
        <f>IF(F21="","",IF(LOWER(TRIM(INDEX('Buys (Lots)'!$B:$B,MATCH(F21,'Buys (Lots)'!$A:$A,0))))=LOWER(TRIM(C21)),"OK","CHECK: lot is from a different wallet/exchange"))</f>
        <v/>
      </c>
    </row>
    <row r="22">
      <c r="A22" s="4" t="n"/>
      <c r="B22" s="4" t="n"/>
      <c r="C22" s="4" t="n"/>
      <c r="D22" s="4" t="n"/>
      <c r="E22" s="5" t="n"/>
      <c r="F22" s="4" t="n"/>
      <c r="G22" s="7">
        <f>IF(F22="","",INDEX('Buys (Lots)'!$D:$D,MATCH(F22,'Buys (Lots)'!$A:$A,0)))</f>
        <v/>
      </c>
      <c r="H22" s="6">
        <f>IF(F22="","",ROUND(INDEX('Buys (Lots)'!$G:$G,MATCH(F22,'Buys (Lots)'!$A:$A,0))*D22,2))</f>
        <v/>
      </c>
      <c r="I22" s="4" t="n"/>
      <c r="J22" s="7">
        <f>IF(F22="","",IF(--A22&gt;EDATE(--G22,12),"Long-term","Short-term"))</f>
        <v/>
      </c>
      <c r="K22" s="6">
        <f>IF(F22="","",E22-H22)</f>
        <v/>
      </c>
      <c r="L22" s="7">
        <f>IF(F22="","",IF(J22="Long-term","K","H"))</f>
        <v/>
      </c>
      <c r="M22" s="7">
        <f>IF(OR(F22="",I22=""),"",IF(ROUND(I22,2)&lt;&gt;ROUND(H22,2),"B",""))</f>
        <v/>
      </c>
      <c r="N22" s="7" t="n"/>
      <c r="O22" s="7">
        <f>IF(F22="","",IF(LOWER(TRIM(INDEX('Buys (Lots)'!$B:$B,MATCH(F22,'Buys (Lots)'!$A:$A,0))))=LOWER(TRIM(C22)),"OK","CHECK: lot is from a different wallet/exchange"))</f>
        <v/>
      </c>
    </row>
    <row r="23">
      <c r="A23" s="4" t="n"/>
      <c r="B23" s="4" t="n"/>
      <c r="C23" s="4" t="n"/>
      <c r="D23" s="4" t="n"/>
      <c r="E23" s="5" t="n"/>
      <c r="F23" s="4" t="n"/>
      <c r="G23" s="7">
        <f>IF(F23="","",INDEX('Buys (Lots)'!$D:$D,MATCH(F23,'Buys (Lots)'!$A:$A,0)))</f>
        <v/>
      </c>
      <c r="H23" s="6">
        <f>IF(F23="","",ROUND(INDEX('Buys (Lots)'!$G:$G,MATCH(F23,'Buys (Lots)'!$A:$A,0))*D23,2))</f>
        <v/>
      </c>
      <c r="I23" s="4" t="n"/>
      <c r="J23" s="7">
        <f>IF(F23="","",IF(--A23&gt;EDATE(--G23,12),"Long-term","Short-term"))</f>
        <v/>
      </c>
      <c r="K23" s="6">
        <f>IF(F23="","",E23-H23)</f>
        <v/>
      </c>
      <c r="L23" s="7">
        <f>IF(F23="","",IF(J23="Long-term","K","H"))</f>
        <v/>
      </c>
      <c r="M23" s="7">
        <f>IF(OR(F23="",I23=""),"",IF(ROUND(I23,2)&lt;&gt;ROUND(H23,2),"B",""))</f>
        <v/>
      </c>
      <c r="N23" s="7" t="n"/>
      <c r="O23" s="7">
        <f>IF(F23="","",IF(LOWER(TRIM(INDEX('Buys (Lots)'!$B:$B,MATCH(F23,'Buys (Lots)'!$A:$A,0))))=LOWER(TRIM(C23)),"OK","CHECK: lot is from a different wallet/exchange"))</f>
        <v/>
      </c>
    </row>
    <row r="24">
      <c r="A24" s="4" t="n"/>
      <c r="B24" s="4" t="n"/>
      <c r="C24" s="4" t="n"/>
      <c r="D24" s="4" t="n"/>
      <c r="E24" s="5" t="n"/>
      <c r="F24" s="4" t="n"/>
      <c r="G24" s="7">
        <f>IF(F24="","",INDEX('Buys (Lots)'!$D:$D,MATCH(F24,'Buys (Lots)'!$A:$A,0)))</f>
        <v/>
      </c>
      <c r="H24" s="6">
        <f>IF(F24="","",ROUND(INDEX('Buys (Lots)'!$G:$G,MATCH(F24,'Buys (Lots)'!$A:$A,0))*D24,2))</f>
        <v/>
      </c>
      <c r="I24" s="4" t="n"/>
      <c r="J24" s="7">
        <f>IF(F24="","",IF(--A24&gt;EDATE(--G24,12),"Long-term","Short-term"))</f>
        <v/>
      </c>
      <c r="K24" s="6">
        <f>IF(F24="","",E24-H24)</f>
        <v/>
      </c>
      <c r="L24" s="7">
        <f>IF(F24="","",IF(J24="Long-term","K","H"))</f>
        <v/>
      </c>
      <c r="M24" s="7">
        <f>IF(OR(F24="",I24=""),"",IF(ROUND(I24,2)&lt;&gt;ROUND(H24,2),"B",""))</f>
        <v/>
      </c>
      <c r="N24" s="7" t="n"/>
      <c r="O24" s="7">
        <f>IF(F24="","",IF(LOWER(TRIM(INDEX('Buys (Lots)'!$B:$B,MATCH(F24,'Buys (Lots)'!$A:$A,0))))=LOWER(TRIM(C24)),"OK","CHECK: lot is from a different wallet/exchange"))</f>
        <v/>
      </c>
    </row>
    <row r="25">
      <c r="A25" s="4" t="n"/>
      <c r="B25" s="4" t="n"/>
      <c r="C25" s="4" t="n"/>
      <c r="D25" s="4" t="n"/>
      <c r="E25" s="5" t="n"/>
      <c r="F25" s="4" t="n"/>
      <c r="G25" s="7">
        <f>IF(F25="","",INDEX('Buys (Lots)'!$D:$D,MATCH(F25,'Buys (Lots)'!$A:$A,0)))</f>
        <v/>
      </c>
      <c r="H25" s="6">
        <f>IF(F25="","",ROUND(INDEX('Buys (Lots)'!$G:$G,MATCH(F25,'Buys (Lots)'!$A:$A,0))*D25,2))</f>
        <v/>
      </c>
      <c r="I25" s="4" t="n"/>
      <c r="J25" s="7">
        <f>IF(F25="","",IF(--A25&gt;EDATE(--G25,12),"Long-term","Short-term"))</f>
        <v/>
      </c>
      <c r="K25" s="6">
        <f>IF(F25="","",E25-H25)</f>
        <v/>
      </c>
      <c r="L25" s="7">
        <f>IF(F25="","",IF(J25="Long-term","K","H"))</f>
        <v/>
      </c>
      <c r="M25" s="7">
        <f>IF(OR(F25="",I25=""),"",IF(ROUND(I25,2)&lt;&gt;ROUND(H25,2),"B",""))</f>
        <v/>
      </c>
      <c r="N25" s="7" t="n"/>
      <c r="O25" s="7">
        <f>IF(F25="","",IF(LOWER(TRIM(INDEX('Buys (Lots)'!$B:$B,MATCH(F25,'Buys (Lots)'!$A:$A,0))))=LOWER(TRIM(C25)),"OK","CHECK: lot is from a different wallet/exchange"))</f>
        <v/>
      </c>
    </row>
    <row r="26">
      <c r="A26" s="4" t="n"/>
      <c r="B26" s="4" t="n"/>
      <c r="C26" s="4" t="n"/>
      <c r="D26" s="4" t="n"/>
      <c r="E26" s="5" t="n"/>
      <c r="F26" s="4" t="n"/>
      <c r="G26" s="7">
        <f>IF(F26="","",INDEX('Buys (Lots)'!$D:$D,MATCH(F26,'Buys (Lots)'!$A:$A,0)))</f>
        <v/>
      </c>
      <c r="H26" s="6">
        <f>IF(F26="","",ROUND(INDEX('Buys (Lots)'!$G:$G,MATCH(F26,'Buys (Lots)'!$A:$A,0))*D26,2))</f>
        <v/>
      </c>
      <c r="I26" s="4" t="n"/>
      <c r="J26" s="7">
        <f>IF(F26="","",IF(--A26&gt;EDATE(--G26,12),"Long-term","Short-term"))</f>
        <v/>
      </c>
      <c r="K26" s="6">
        <f>IF(F26="","",E26-H26)</f>
        <v/>
      </c>
      <c r="L26" s="7">
        <f>IF(F26="","",IF(J26="Long-term","K","H"))</f>
        <v/>
      </c>
      <c r="M26" s="7">
        <f>IF(OR(F26="",I26=""),"",IF(ROUND(I26,2)&lt;&gt;ROUND(H26,2),"B",""))</f>
        <v/>
      </c>
      <c r="N26" s="7" t="n"/>
      <c r="O26" s="7">
        <f>IF(F26="","",IF(LOWER(TRIM(INDEX('Buys (Lots)'!$B:$B,MATCH(F26,'Buys (Lots)'!$A:$A,0))))=LOWER(TRIM(C26)),"OK","CHECK: lot is from a different wallet/exchange"))</f>
        <v/>
      </c>
    </row>
    <row r="27">
      <c r="A27" s="4" t="n"/>
      <c r="B27" s="4" t="n"/>
      <c r="C27" s="4" t="n"/>
      <c r="D27" s="4" t="n"/>
      <c r="E27" s="5" t="n"/>
      <c r="F27" s="4" t="n"/>
      <c r="G27" s="7">
        <f>IF(F27="","",INDEX('Buys (Lots)'!$D:$D,MATCH(F27,'Buys (Lots)'!$A:$A,0)))</f>
        <v/>
      </c>
      <c r="H27" s="6">
        <f>IF(F27="","",ROUND(INDEX('Buys (Lots)'!$G:$G,MATCH(F27,'Buys (Lots)'!$A:$A,0))*D27,2))</f>
        <v/>
      </c>
      <c r="I27" s="4" t="n"/>
      <c r="J27" s="7">
        <f>IF(F27="","",IF(--A27&gt;EDATE(--G27,12),"Long-term","Short-term"))</f>
        <v/>
      </c>
      <c r="K27" s="6">
        <f>IF(F27="","",E27-H27)</f>
        <v/>
      </c>
      <c r="L27" s="7">
        <f>IF(F27="","",IF(J27="Long-term","K","H"))</f>
        <v/>
      </c>
      <c r="M27" s="7">
        <f>IF(OR(F27="",I27=""),"",IF(ROUND(I27,2)&lt;&gt;ROUND(H27,2),"B",""))</f>
        <v/>
      </c>
      <c r="N27" s="7" t="n"/>
      <c r="O27" s="7">
        <f>IF(F27="","",IF(LOWER(TRIM(INDEX('Buys (Lots)'!$B:$B,MATCH(F27,'Buys (Lots)'!$A:$A,0))))=LOWER(TRIM(C27)),"OK","CHECK: lot is from a different wallet/exchange"))</f>
        <v/>
      </c>
    </row>
    <row r="28">
      <c r="A28" s="4" t="n"/>
      <c r="B28" s="4" t="n"/>
      <c r="C28" s="4" t="n"/>
      <c r="D28" s="4" t="n"/>
      <c r="E28" s="5" t="n"/>
      <c r="F28" s="4" t="n"/>
      <c r="G28" s="7">
        <f>IF(F28="","",INDEX('Buys (Lots)'!$D:$D,MATCH(F28,'Buys (Lots)'!$A:$A,0)))</f>
        <v/>
      </c>
      <c r="H28" s="6">
        <f>IF(F28="","",ROUND(INDEX('Buys (Lots)'!$G:$G,MATCH(F28,'Buys (Lots)'!$A:$A,0))*D28,2))</f>
        <v/>
      </c>
      <c r="I28" s="4" t="n"/>
      <c r="J28" s="7">
        <f>IF(F28="","",IF(--A28&gt;EDATE(--G28,12),"Long-term","Short-term"))</f>
        <v/>
      </c>
      <c r="K28" s="6">
        <f>IF(F28="","",E28-H28)</f>
        <v/>
      </c>
      <c r="L28" s="7">
        <f>IF(F28="","",IF(J28="Long-term","K","H"))</f>
        <v/>
      </c>
      <c r="M28" s="7">
        <f>IF(OR(F28="",I28=""),"",IF(ROUND(I28,2)&lt;&gt;ROUND(H28,2),"B",""))</f>
        <v/>
      </c>
      <c r="N28" s="7" t="n"/>
      <c r="O28" s="7">
        <f>IF(F28="","",IF(LOWER(TRIM(INDEX('Buys (Lots)'!$B:$B,MATCH(F28,'Buys (Lots)'!$A:$A,0))))=LOWER(TRIM(C28)),"OK","CHECK: lot is from a different wallet/exchange"))</f>
        <v/>
      </c>
    </row>
    <row r="29">
      <c r="A29" s="4" t="n"/>
      <c r="B29" s="4" t="n"/>
      <c r="C29" s="4" t="n"/>
      <c r="D29" s="4" t="n"/>
      <c r="E29" s="5" t="n"/>
      <c r="F29" s="4" t="n"/>
      <c r="G29" s="7">
        <f>IF(F29="","",INDEX('Buys (Lots)'!$D:$D,MATCH(F29,'Buys (Lots)'!$A:$A,0)))</f>
        <v/>
      </c>
      <c r="H29" s="6">
        <f>IF(F29="","",ROUND(INDEX('Buys (Lots)'!$G:$G,MATCH(F29,'Buys (Lots)'!$A:$A,0))*D29,2))</f>
        <v/>
      </c>
      <c r="I29" s="4" t="n"/>
      <c r="J29" s="7">
        <f>IF(F29="","",IF(--A29&gt;EDATE(--G29,12),"Long-term","Short-term"))</f>
        <v/>
      </c>
      <c r="K29" s="6">
        <f>IF(F29="","",E29-H29)</f>
        <v/>
      </c>
      <c r="L29" s="7">
        <f>IF(F29="","",IF(J29="Long-term","K","H"))</f>
        <v/>
      </c>
      <c r="M29" s="7">
        <f>IF(OR(F29="",I29=""),"",IF(ROUND(I29,2)&lt;&gt;ROUND(H29,2),"B",""))</f>
        <v/>
      </c>
      <c r="N29" s="7" t="n"/>
      <c r="O29" s="7">
        <f>IF(F29="","",IF(LOWER(TRIM(INDEX('Buys (Lots)'!$B:$B,MATCH(F29,'Buys (Lots)'!$A:$A,0))))=LOWER(TRIM(C29)),"OK","CHECK: lot is from a different wallet/exchange"))</f>
        <v/>
      </c>
    </row>
    <row r="30">
      <c r="A30" s="4" t="n"/>
      <c r="B30" s="4" t="n"/>
      <c r="C30" s="4" t="n"/>
      <c r="D30" s="4" t="n"/>
      <c r="E30" s="5" t="n"/>
      <c r="F30" s="4" t="n"/>
      <c r="G30" s="7">
        <f>IF(F30="","",INDEX('Buys (Lots)'!$D:$D,MATCH(F30,'Buys (Lots)'!$A:$A,0)))</f>
        <v/>
      </c>
      <c r="H30" s="6">
        <f>IF(F30="","",ROUND(INDEX('Buys (Lots)'!$G:$G,MATCH(F30,'Buys (Lots)'!$A:$A,0))*D30,2))</f>
        <v/>
      </c>
      <c r="I30" s="4" t="n"/>
      <c r="J30" s="7">
        <f>IF(F30="","",IF(--A30&gt;EDATE(--G30,12),"Long-term","Short-term"))</f>
        <v/>
      </c>
      <c r="K30" s="6">
        <f>IF(F30="","",E30-H30)</f>
        <v/>
      </c>
      <c r="L30" s="7">
        <f>IF(F30="","",IF(J30="Long-term","K","H"))</f>
        <v/>
      </c>
      <c r="M30" s="7">
        <f>IF(OR(F30="",I30=""),"",IF(ROUND(I30,2)&lt;&gt;ROUND(H30,2),"B",""))</f>
        <v/>
      </c>
      <c r="N30" s="7" t="n"/>
      <c r="O30" s="7">
        <f>IF(F30="","",IF(LOWER(TRIM(INDEX('Buys (Lots)'!$B:$B,MATCH(F30,'Buys (Lots)'!$A:$A,0))))=LOWER(TRIM(C30)),"OK","CHECK: lot is from a different wallet/exchange"))</f>
        <v/>
      </c>
    </row>
    <row r="31">
      <c r="A31" s="4" t="n"/>
      <c r="B31" s="4" t="n"/>
      <c r="C31" s="4" t="n"/>
      <c r="D31" s="4" t="n"/>
      <c r="E31" s="5" t="n"/>
      <c r="F31" s="4" t="n"/>
      <c r="G31" s="7">
        <f>IF(F31="","",INDEX('Buys (Lots)'!$D:$D,MATCH(F31,'Buys (Lots)'!$A:$A,0)))</f>
        <v/>
      </c>
      <c r="H31" s="6">
        <f>IF(F31="","",ROUND(INDEX('Buys (Lots)'!$G:$G,MATCH(F31,'Buys (Lots)'!$A:$A,0))*D31,2))</f>
        <v/>
      </c>
      <c r="I31" s="4" t="n"/>
      <c r="J31" s="7">
        <f>IF(F31="","",IF(--A31&gt;EDATE(--G31,12),"Long-term","Short-term"))</f>
        <v/>
      </c>
      <c r="K31" s="6">
        <f>IF(F31="","",E31-H31)</f>
        <v/>
      </c>
      <c r="L31" s="7">
        <f>IF(F31="","",IF(J31="Long-term","K","H"))</f>
        <v/>
      </c>
      <c r="M31" s="7">
        <f>IF(OR(F31="",I31=""),"",IF(ROUND(I31,2)&lt;&gt;ROUND(H31,2),"B",""))</f>
        <v/>
      </c>
      <c r="N31" s="7" t="n"/>
      <c r="O31" s="7">
        <f>IF(F31="","",IF(LOWER(TRIM(INDEX('Buys (Lots)'!$B:$B,MATCH(F31,'Buys (Lots)'!$A:$A,0))))=LOWER(TRIM(C31)),"OK","CHECK: lot is from a different wallet/exchange"))</f>
        <v/>
      </c>
    </row>
    <row r="32">
      <c r="A32" s="4" t="n"/>
      <c r="B32" s="4" t="n"/>
      <c r="C32" s="4" t="n"/>
      <c r="D32" s="4" t="n"/>
      <c r="E32" s="5" t="n"/>
      <c r="F32" s="4" t="n"/>
      <c r="G32" s="7">
        <f>IF(F32="","",INDEX('Buys (Lots)'!$D:$D,MATCH(F32,'Buys (Lots)'!$A:$A,0)))</f>
        <v/>
      </c>
      <c r="H32" s="6">
        <f>IF(F32="","",ROUND(INDEX('Buys (Lots)'!$G:$G,MATCH(F32,'Buys (Lots)'!$A:$A,0))*D32,2))</f>
        <v/>
      </c>
      <c r="I32" s="4" t="n"/>
      <c r="J32" s="7">
        <f>IF(F32="","",IF(--A32&gt;EDATE(--G32,12),"Long-term","Short-term"))</f>
        <v/>
      </c>
      <c r="K32" s="6">
        <f>IF(F32="","",E32-H32)</f>
        <v/>
      </c>
      <c r="L32" s="7">
        <f>IF(F32="","",IF(J32="Long-term","K","H"))</f>
        <v/>
      </c>
      <c r="M32" s="7">
        <f>IF(OR(F32="",I32=""),"",IF(ROUND(I32,2)&lt;&gt;ROUND(H32,2),"B",""))</f>
        <v/>
      </c>
      <c r="N32" s="7" t="n"/>
      <c r="O32" s="7">
        <f>IF(F32="","",IF(LOWER(TRIM(INDEX('Buys (Lots)'!$B:$B,MATCH(F32,'Buys (Lots)'!$A:$A,0))))=LOWER(TRIM(C32)),"OK","CHECK: lot is from a different wallet/exchange"))</f>
        <v/>
      </c>
    </row>
    <row r="33">
      <c r="A33" s="4" t="n"/>
      <c r="B33" s="4" t="n"/>
      <c r="C33" s="4" t="n"/>
      <c r="D33" s="4" t="n"/>
      <c r="E33" s="5" t="n"/>
      <c r="F33" s="4" t="n"/>
      <c r="G33" s="7">
        <f>IF(F33="","",INDEX('Buys (Lots)'!$D:$D,MATCH(F33,'Buys (Lots)'!$A:$A,0)))</f>
        <v/>
      </c>
      <c r="H33" s="6">
        <f>IF(F33="","",ROUND(INDEX('Buys (Lots)'!$G:$G,MATCH(F33,'Buys (Lots)'!$A:$A,0))*D33,2))</f>
        <v/>
      </c>
      <c r="I33" s="4" t="n"/>
      <c r="J33" s="7">
        <f>IF(F33="","",IF(--A33&gt;EDATE(--G33,12),"Long-term","Short-term"))</f>
        <v/>
      </c>
      <c r="K33" s="6">
        <f>IF(F33="","",E33-H33)</f>
        <v/>
      </c>
      <c r="L33" s="7">
        <f>IF(F33="","",IF(J33="Long-term","K","H"))</f>
        <v/>
      </c>
      <c r="M33" s="7">
        <f>IF(OR(F33="",I33=""),"",IF(ROUND(I33,2)&lt;&gt;ROUND(H33,2),"B",""))</f>
        <v/>
      </c>
      <c r="N33" s="7" t="n"/>
      <c r="O33" s="7">
        <f>IF(F33="","",IF(LOWER(TRIM(INDEX('Buys (Lots)'!$B:$B,MATCH(F33,'Buys (Lots)'!$A:$A,0))))=LOWER(TRIM(C33)),"OK","CHECK: lot is from a different wallet/exchange"))</f>
        <v/>
      </c>
    </row>
    <row r="34">
      <c r="A34" s="4" t="n"/>
      <c r="B34" s="4" t="n"/>
      <c r="C34" s="4" t="n"/>
      <c r="D34" s="4" t="n"/>
      <c r="E34" s="5" t="n"/>
      <c r="F34" s="4" t="n"/>
      <c r="G34" s="7">
        <f>IF(F34="","",INDEX('Buys (Lots)'!$D:$D,MATCH(F34,'Buys (Lots)'!$A:$A,0)))</f>
        <v/>
      </c>
      <c r="H34" s="6">
        <f>IF(F34="","",ROUND(INDEX('Buys (Lots)'!$G:$G,MATCH(F34,'Buys (Lots)'!$A:$A,0))*D34,2))</f>
        <v/>
      </c>
      <c r="I34" s="4" t="n"/>
      <c r="J34" s="7">
        <f>IF(F34="","",IF(--A34&gt;EDATE(--G34,12),"Long-term","Short-term"))</f>
        <v/>
      </c>
      <c r="K34" s="6">
        <f>IF(F34="","",E34-H34)</f>
        <v/>
      </c>
      <c r="L34" s="7">
        <f>IF(F34="","",IF(J34="Long-term","K","H"))</f>
        <v/>
      </c>
      <c r="M34" s="7">
        <f>IF(OR(F34="",I34=""),"",IF(ROUND(I34,2)&lt;&gt;ROUND(H34,2),"B",""))</f>
        <v/>
      </c>
      <c r="N34" s="7" t="n"/>
      <c r="O34" s="7">
        <f>IF(F34="","",IF(LOWER(TRIM(INDEX('Buys (Lots)'!$B:$B,MATCH(F34,'Buys (Lots)'!$A:$A,0))))=LOWER(TRIM(C34)),"OK","CHECK: lot is from a different wallet/exchange"))</f>
        <v/>
      </c>
    </row>
    <row r="35">
      <c r="A35" s="4" t="n"/>
      <c r="B35" s="4" t="n"/>
      <c r="C35" s="4" t="n"/>
      <c r="D35" s="4" t="n"/>
      <c r="E35" s="5" t="n"/>
      <c r="F35" s="4" t="n"/>
      <c r="G35" s="7">
        <f>IF(F35="","",INDEX('Buys (Lots)'!$D:$D,MATCH(F35,'Buys (Lots)'!$A:$A,0)))</f>
        <v/>
      </c>
      <c r="H35" s="6">
        <f>IF(F35="","",ROUND(INDEX('Buys (Lots)'!$G:$G,MATCH(F35,'Buys (Lots)'!$A:$A,0))*D35,2))</f>
        <v/>
      </c>
      <c r="I35" s="4" t="n"/>
      <c r="J35" s="7">
        <f>IF(F35="","",IF(--A35&gt;EDATE(--G35,12),"Long-term","Short-term"))</f>
        <v/>
      </c>
      <c r="K35" s="6">
        <f>IF(F35="","",E35-H35)</f>
        <v/>
      </c>
      <c r="L35" s="7">
        <f>IF(F35="","",IF(J35="Long-term","K","H"))</f>
        <v/>
      </c>
      <c r="M35" s="7">
        <f>IF(OR(F35="",I35=""),"",IF(ROUND(I35,2)&lt;&gt;ROUND(H35,2),"B",""))</f>
        <v/>
      </c>
      <c r="N35" s="7" t="n"/>
      <c r="O35" s="7">
        <f>IF(F35="","",IF(LOWER(TRIM(INDEX('Buys (Lots)'!$B:$B,MATCH(F35,'Buys (Lots)'!$A:$A,0))))=LOWER(TRIM(C35)),"OK","CHECK: lot is from a different wallet/exchange"))</f>
        <v/>
      </c>
    </row>
    <row r="36">
      <c r="A36" s="4" t="n"/>
      <c r="B36" s="4" t="n"/>
      <c r="C36" s="4" t="n"/>
      <c r="D36" s="4" t="n"/>
      <c r="E36" s="5" t="n"/>
      <c r="F36" s="4" t="n"/>
      <c r="G36" s="7">
        <f>IF(F36="","",INDEX('Buys (Lots)'!$D:$D,MATCH(F36,'Buys (Lots)'!$A:$A,0)))</f>
        <v/>
      </c>
      <c r="H36" s="6">
        <f>IF(F36="","",ROUND(INDEX('Buys (Lots)'!$G:$G,MATCH(F36,'Buys (Lots)'!$A:$A,0))*D36,2))</f>
        <v/>
      </c>
      <c r="I36" s="4" t="n"/>
      <c r="J36" s="7">
        <f>IF(F36="","",IF(--A36&gt;EDATE(--G36,12),"Long-term","Short-term"))</f>
        <v/>
      </c>
      <c r="K36" s="6">
        <f>IF(F36="","",E36-H36)</f>
        <v/>
      </c>
      <c r="L36" s="7">
        <f>IF(F36="","",IF(J36="Long-term","K","H"))</f>
        <v/>
      </c>
      <c r="M36" s="7">
        <f>IF(OR(F36="",I36=""),"",IF(ROUND(I36,2)&lt;&gt;ROUND(H36,2),"B",""))</f>
        <v/>
      </c>
      <c r="N36" s="7" t="n"/>
      <c r="O36" s="7">
        <f>IF(F36="","",IF(LOWER(TRIM(INDEX('Buys (Lots)'!$B:$B,MATCH(F36,'Buys (Lots)'!$A:$A,0))))=LOWER(TRIM(C36)),"OK","CHECK: lot is from a different wallet/exchange"))</f>
        <v/>
      </c>
    </row>
    <row r="37">
      <c r="A37" s="4" t="n"/>
      <c r="B37" s="4" t="n"/>
      <c r="C37" s="4" t="n"/>
      <c r="D37" s="4" t="n"/>
      <c r="E37" s="5" t="n"/>
      <c r="F37" s="4" t="n"/>
      <c r="G37" s="7">
        <f>IF(F37="","",INDEX('Buys (Lots)'!$D:$D,MATCH(F37,'Buys (Lots)'!$A:$A,0)))</f>
        <v/>
      </c>
      <c r="H37" s="6">
        <f>IF(F37="","",ROUND(INDEX('Buys (Lots)'!$G:$G,MATCH(F37,'Buys (Lots)'!$A:$A,0))*D37,2))</f>
        <v/>
      </c>
      <c r="I37" s="4" t="n"/>
      <c r="J37" s="7">
        <f>IF(F37="","",IF(--A37&gt;EDATE(--G37,12),"Long-term","Short-term"))</f>
        <v/>
      </c>
      <c r="K37" s="6">
        <f>IF(F37="","",E37-H37)</f>
        <v/>
      </c>
      <c r="L37" s="7">
        <f>IF(F37="","",IF(J37="Long-term","K","H"))</f>
        <v/>
      </c>
      <c r="M37" s="7">
        <f>IF(OR(F37="",I37=""),"",IF(ROUND(I37,2)&lt;&gt;ROUND(H37,2),"B",""))</f>
        <v/>
      </c>
      <c r="N37" s="7" t="n"/>
      <c r="O37" s="7">
        <f>IF(F37="","",IF(LOWER(TRIM(INDEX('Buys (Lots)'!$B:$B,MATCH(F37,'Buys (Lots)'!$A:$A,0))))=LOWER(TRIM(C37)),"OK","CHECK: lot is from a different wallet/exchange"))</f>
        <v/>
      </c>
    </row>
    <row r="38">
      <c r="A38" s="4" t="n"/>
      <c r="B38" s="4" t="n"/>
      <c r="C38" s="4" t="n"/>
      <c r="D38" s="4" t="n"/>
      <c r="E38" s="5" t="n"/>
      <c r="F38" s="4" t="n"/>
      <c r="G38" s="7">
        <f>IF(F38="","",INDEX('Buys (Lots)'!$D:$D,MATCH(F38,'Buys (Lots)'!$A:$A,0)))</f>
        <v/>
      </c>
      <c r="H38" s="6">
        <f>IF(F38="","",ROUND(INDEX('Buys (Lots)'!$G:$G,MATCH(F38,'Buys (Lots)'!$A:$A,0))*D38,2))</f>
        <v/>
      </c>
      <c r="I38" s="4" t="n"/>
      <c r="J38" s="7">
        <f>IF(F38="","",IF(--A38&gt;EDATE(--G38,12),"Long-term","Short-term"))</f>
        <v/>
      </c>
      <c r="K38" s="6">
        <f>IF(F38="","",E38-H38)</f>
        <v/>
      </c>
      <c r="L38" s="7">
        <f>IF(F38="","",IF(J38="Long-term","K","H"))</f>
        <v/>
      </c>
      <c r="M38" s="7">
        <f>IF(OR(F38="",I38=""),"",IF(ROUND(I38,2)&lt;&gt;ROUND(H38,2),"B",""))</f>
        <v/>
      </c>
      <c r="N38" s="7" t="n"/>
      <c r="O38" s="7">
        <f>IF(F38="","",IF(LOWER(TRIM(INDEX('Buys (Lots)'!$B:$B,MATCH(F38,'Buys (Lots)'!$A:$A,0))))=LOWER(TRIM(C38)),"OK","CHECK: lot is from a different wallet/exchange"))</f>
        <v/>
      </c>
    </row>
    <row r="39">
      <c r="A39" s="4" t="n"/>
      <c r="B39" s="4" t="n"/>
      <c r="C39" s="4" t="n"/>
      <c r="D39" s="4" t="n"/>
      <c r="E39" s="5" t="n"/>
      <c r="F39" s="4" t="n"/>
      <c r="G39" s="7">
        <f>IF(F39="","",INDEX('Buys (Lots)'!$D:$D,MATCH(F39,'Buys (Lots)'!$A:$A,0)))</f>
        <v/>
      </c>
      <c r="H39" s="6">
        <f>IF(F39="","",ROUND(INDEX('Buys (Lots)'!$G:$G,MATCH(F39,'Buys (Lots)'!$A:$A,0))*D39,2))</f>
        <v/>
      </c>
      <c r="I39" s="4" t="n"/>
      <c r="J39" s="7">
        <f>IF(F39="","",IF(--A39&gt;EDATE(--G39,12),"Long-term","Short-term"))</f>
        <v/>
      </c>
      <c r="K39" s="6">
        <f>IF(F39="","",E39-H39)</f>
        <v/>
      </c>
      <c r="L39" s="7">
        <f>IF(F39="","",IF(J39="Long-term","K","H"))</f>
        <v/>
      </c>
      <c r="M39" s="7">
        <f>IF(OR(F39="",I39=""),"",IF(ROUND(I39,2)&lt;&gt;ROUND(H39,2),"B",""))</f>
        <v/>
      </c>
      <c r="N39" s="7" t="n"/>
      <c r="O39" s="7">
        <f>IF(F39="","",IF(LOWER(TRIM(INDEX('Buys (Lots)'!$B:$B,MATCH(F39,'Buys (Lots)'!$A:$A,0))))=LOWER(TRIM(C39)),"OK","CHECK: lot is from a different wallet/exchange"))</f>
        <v/>
      </c>
    </row>
    <row r="40">
      <c r="A40" s="4" t="n"/>
      <c r="B40" s="4" t="n"/>
      <c r="C40" s="4" t="n"/>
      <c r="D40" s="4" t="n"/>
      <c r="E40" s="5" t="n"/>
      <c r="F40" s="4" t="n"/>
      <c r="G40" s="7">
        <f>IF(F40="","",INDEX('Buys (Lots)'!$D:$D,MATCH(F40,'Buys (Lots)'!$A:$A,0)))</f>
        <v/>
      </c>
      <c r="H40" s="6">
        <f>IF(F40="","",ROUND(INDEX('Buys (Lots)'!$G:$G,MATCH(F40,'Buys (Lots)'!$A:$A,0))*D40,2))</f>
        <v/>
      </c>
      <c r="I40" s="4" t="n"/>
      <c r="J40" s="7">
        <f>IF(F40="","",IF(--A40&gt;EDATE(--G40,12),"Long-term","Short-term"))</f>
        <v/>
      </c>
      <c r="K40" s="6">
        <f>IF(F40="","",E40-H40)</f>
        <v/>
      </c>
      <c r="L40" s="7">
        <f>IF(F40="","",IF(J40="Long-term","K","H"))</f>
        <v/>
      </c>
      <c r="M40" s="7">
        <f>IF(OR(F40="",I40=""),"",IF(ROUND(I40,2)&lt;&gt;ROUND(H40,2),"B",""))</f>
        <v/>
      </c>
      <c r="N40" s="7" t="n"/>
      <c r="O40" s="7">
        <f>IF(F40="","",IF(LOWER(TRIM(INDEX('Buys (Lots)'!$B:$B,MATCH(F40,'Buys (Lots)'!$A:$A,0))))=LOWER(TRIM(C40)),"OK","CHECK: lot is from a different wallet/exchange"))</f>
        <v/>
      </c>
    </row>
    <row r="41">
      <c r="A41" s="4" t="n"/>
      <c r="B41" s="4" t="n"/>
      <c r="C41" s="4" t="n"/>
      <c r="D41" s="4" t="n"/>
      <c r="E41" s="5" t="n"/>
      <c r="F41" s="4" t="n"/>
      <c r="G41" s="7">
        <f>IF(F41="","",INDEX('Buys (Lots)'!$D:$D,MATCH(F41,'Buys (Lots)'!$A:$A,0)))</f>
        <v/>
      </c>
      <c r="H41" s="6">
        <f>IF(F41="","",ROUND(INDEX('Buys (Lots)'!$G:$G,MATCH(F41,'Buys (Lots)'!$A:$A,0))*D41,2))</f>
        <v/>
      </c>
      <c r="I41" s="4" t="n"/>
      <c r="J41" s="7">
        <f>IF(F41="","",IF(--A41&gt;EDATE(--G41,12),"Long-term","Short-term"))</f>
        <v/>
      </c>
      <c r="K41" s="6">
        <f>IF(F41="","",E41-H41)</f>
        <v/>
      </c>
      <c r="L41" s="7">
        <f>IF(F41="","",IF(J41="Long-term","K","H"))</f>
        <v/>
      </c>
      <c r="M41" s="7">
        <f>IF(OR(F41="",I41=""),"",IF(ROUND(I41,2)&lt;&gt;ROUND(H41,2),"B",""))</f>
        <v/>
      </c>
      <c r="N41" s="7" t="n"/>
      <c r="O41" s="7">
        <f>IF(F41="","",IF(LOWER(TRIM(INDEX('Buys (Lots)'!$B:$B,MATCH(F41,'Buys (Lots)'!$A:$A,0))))=LOWER(TRIM(C41)),"OK","CHECK: lot is from a different wallet/exchange"))</f>
        <v/>
      </c>
    </row>
    <row r="42">
      <c r="A42" s="4" t="n"/>
      <c r="B42" s="4" t="n"/>
      <c r="C42" s="4" t="n"/>
      <c r="D42" s="4" t="n"/>
      <c r="E42" s="5" t="n"/>
      <c r="F42" s="4" t="n"/>
      <c r="G42" s="7">
        <f>IF(F42="","",INDEX('Buys (Lots)'!$D:$D,MATCH(F42,'Buys (Lots)'!$A:$A,0)))</f>
        <v/>
      </c>
      <c r="H42" s="6">
        <f>IF(F42="","",ROUND(INDEX('Buys (Lots)'!$G:$G,MATCH(F42,'Buys (Lots)'!$A:$A,0))*D42,2))</f>
        <v/>
      </c>
      <c r="I42" s="4" t="n"/>
      <c r="J42" s="7">
        <f>IF(F42="","",IF(--A42&gt;EDATE(--G42,12),"Long-term","Short-term"))</f>
        <v/>
      </c>
      <c r="K42" s="6">
        <f>IF(F42="","",E42-H42)</f>
        <v/>
      </c>
      <c r="L42" s="7">
        <f>IF(F42="","",IF(J42="Long-term","K","H"))</f>
        <v/>
      </c>
      <c r="M42" s="7">
        <f>IF(OR(F42="",I42=""),"",IF(ROUND(I42,2)&lt;&gt;ROUND(H42,2),"B",""))</f>
        <v/>
      </c>
      <c r="N42" s="7" t="n"/>
      <c r="O42" s="7">
        <f>IF(F42="","",IF(LOWER(TRIM(INDEX('Buys (Lots)'!$B:$B,MATCH(F42,'Buys (Lots)'!$A:$A,0))))=LOWER(TRIM(C42)),"OK","CHECK: lot is from a different wallet/exchange"))</f>
        <v/>
      </c>
    </row>
    <row r="43">
      <c r="A43" s="4" t="n"/>
      <c r="B43" s="4" t="n"/>
      <c r="C43" s="4" t="n"/>
      <c r="D43" s="4" t="n"/>
      <c r="E43" s="5" t="n"/>
      <c r="F43" s="4" t="n"/>
      <c r="G43" s="7">
        <f>IF(F43="","",INDEX('Buys (Lots)'!$D:$D,MATCH(F43,'Buys (Lots)'!$A:$A,0)))</f>
        <v/>
      </c>
      <c r="H43" s="6">
        <f>IF(F43="","",ROUND(INDEX('Buys (Lots)'!$G:$G,MATCH(F43,'Buys (Lots)'!$A:$A,0))*D43,2))</f>
        <v/>
      </c>
      <c r="I43" s="4" t="n"/>
      <c r="J43" s="7">
        <f>IF(F43="","",IF(--A43&gt;EDATE(--G43,12),"Long-term","Short-term"))</f>
        <v/>
      </c>
      <c r="K43" s="6">
        <f>IF(F43="","",E43-H43)</f>
        <v/>
      </c>
      <c r="L43" s="7">
        <f>IF(F43="","",IF(J43="Long-term","K","H"))</f>
        <v/>
      </c>
      <c r="M43" s="7">
        <f>IF(OR(F43="",I43=""),"",IF(ROUND(I43,2)&lt;&gt;ROUND(H43,2),"B",""))</f>
        <v/>
      </c>
      <c r="N43" s="7" t="n"/>
      <c r="O43" s="7">
        <f>IF(F43="","",IF(LOWER(TRIM(INDEX('Buys (Lots)'!$B:$B,MATCH(F43,'Buys (Lots)'!$A:$A,0))))=LOWER(TRIM(C43)),"OK","CHECK: lot is from a different wallet/exchange"))</f>
        <v/>
      </c>
    </row>
    <row r="44">
      <c r="A44" s="4" t="n"/>
      <c r="B44" s="4" t="n"/>
      <c r="C44" s="4" t="n"/>
      <c r="D44" s="4" t="n"/>
      <c r="E44" s="5" t="n"/>
      <c r="F44" s="4" t="n"/>
      <c r="G44" s="7">
        <f>IF(F44="","",INDEX('Buys (Lots)'!$D:$D,MATCH(F44,'Buys (Lots)'!$A:$A,0)))</f>
        <v/>
      </c>
      <c r="H44" s="6">
        <f>IF(F44="","",ROUND(INDEX('Buys (Lots)'!$G:$G,MATCH(F44,'Buys (Lots)'!$A:$A,0))*D44,2))</f>
        <v/>
      </c>
      <c r="I44" s="4" t="n"/>
      <c r="J44" s="7">
        <f>IF(F44="","",IF(--A44&gt;EDATE(--G44,12),"Long-term","Short-term"))</f>
        <v/>
      </c>
      <c r="K44" s="6">
        <f>IF(F44="","",E44-H44)</f>
        <v/>
      </c>
      <c r="L44" s="7">
        <f>IF(F44="","",IF(J44="Long-term","K","H"))</f>
        <v/>
      </c>
      <c r="M44" s="7">
        <f>IF(OR(F44="",I44=""),"",IF(ROUND(I44,2)&lt;&gt;ROUND(H44,2),"B",""))</f>
        <v/>
      </c>
      <c r="N44" s="7" t="n"/>
      <c r="O44" s="7">
        <f>IF(F44="","",IF(LOWER(TRIM(INDEX('Buys (Lots)'!$B:$B,MATCH(F44,'Buys (Lots)'!$A:$A,0))))=LOWER(TRIM(C44)),"OK","CHECK: lot is from a different wallet/exchange"))</f>
        <v/>
      </c>
    </row>
    <row r="45">
      <c r="A45" s="4" t="n"/>
      <c r="B45" s="4" t="n"/>
      <c r="C45" s="4" t="n"/>
      <c r="D45" s="4" t="n"/>
      <c r="E45" s="5" t="n"/>
      <c r="F45" s="4" t="n"/>
      <c r="G45" s="7">
        <f>IF(F45="","",INDEX('Buys (Lots)'!$D:$D,MATCH(F45,'Buys (Lots)'!$A:$A,0)))</f>
        <v/>
      </c>
      <c r="H45" s="6">
        <f>IF(F45="","",ROUND(INDEX('Buys (Lots)'!$G:$G,MATCH(F45,'Buys (Lots)'!$A:$A,0))*D45,2))</f>
        <v/>
      </c>
      <c r="I45" s="4" t="n"/>
      <c r="J45" s="7">
        <f>IF(F45="","",IF(--A45&gt;EDATE(--G45,12),"Long-term","Short-term"))</f>
        <v/>
      </c>
      <c r="K45" s="6">
        <f>IF(F45="","",E45-H45)</f>
        <v/>
      </c>
      <c r="L45" s="7">
        <f>IF(F45="","",IF(J45="Long-term","K","H"))</f>
        <v/>
      </c>
      <c r="M45" s="7">
        <f>IF(OR(F45="",I45=""),"",IF(ROUND(I45,2)&lt;&gt;ROUND(H45,2),"B",""))</f>
        <v/>
      </c>
      <c r="N45" s="7" t="n"/>
      <c r="O45" s="7">
        <f>IF(F45="","",IF(LOWER(TRIM(INDEX('Buys (Lots)'!$B:$B,MATCH(F45,'Buys (Lots)'!$A:$A,0))))=LOWER(TRIM(C45)),"OK","CHECK: lot is from a different wallet/exchange"))</f>
        <v/>
      </c>
    </row>
    <row r="46">
      <c r="A46" s="4" t="n"/>
      <c r="B46" s="4" t="n"/>
      <c r="C46" s="4" t="n"/>
      <c r="D46" s="4" t="n"/>
      <c r="E46" s="5" t="n"/>
      <c r="F46" s="4" t="n"/>
      <c r="G46" s="7">
        <f>IF(F46="","",INDEX('Buys (Lots)'!$D:$D,MATCH(F46,'Buys (Lots)'!$A:$A,0)))</f>
        <v/>
      </c>
      <c r="H46" s="6">
        <f>IF(F46="","",ROUND(INDEX('Buys (Lots)'!$G:$G,MATCH(F46,'Buys (Lots)'!$A:$A,0))*D46,2))</f>
        <v/>
      </c>
      <c r="I46" s="4" t="n"/>
      <c r="J46" s="7">
        <f>IF(F46="","",IF(--A46&gt;EDATE(--G46,12),"Long-term","Short-term"))</f>
        <v/>
      </c>
      <c r="K46" s="6">
        <f>IF(F46="","",E46-H46)</f>
        <v/>
      </c>
      <c r="L46" s="7">
        <f>IF(F46="","",IF(J46="Long-term","K","H"))</f>
        <v/>
      </c>
      <c r="M46" s="7">
        <f>IF(OR(F46="",I46=""),"",IF(ROUND(I46,2)&lt;&gt;ROUND(H46,2),"B",""))</f>
        <v/>
      </c>
      <c r="N46" s="7" t="n"/>
      <c r="O46" s="7">
        <f>IF(F46="","",IF(LOWER(TRIM(INDEX('Buys (Lots)'!$B:$B,MATCH(F46,'Buys (Lots)'!$A:$A,0))))=LOWER(TRIM(C46)),"OK","CHECK: lot is from a different wallet/exchange"))</f>
        <v/>
      </c>
    </row>
    <row r="47">
      <c r="A47" s="4" t="n"/>
      <c r="B47" s="4" t="n"/>
      <c r="C47" s="4" t="n"/>
      <c r="D47" s="4" t="n"/>
      <c r="E47" s="5" t="n"/>
      <c r="F47" s="4" t="n"/>
      <c r="G47" s="7">
        <f>IF(F47="","",INDEX('Buys (Lots)'!$D:$D,MATCH(F47,'Buys (Lots)'!$A:$A,0)))</f>
        <v/>
      </c>
      <c r="H47" s="6">
        <f>IF(F47="","",ROUND(INDEX('Buys (Lots)'!$G:$G,MATCH(F47,'Buys (Lots)'!$A:$A,0))*D47,2))</f>
        <v/>
      </c>
      <c r="I47" s="4" t="n"/>
      <c r="J47" s="7">
        <f>IF(F47="","",IF(--A47&gt;EDATE(--G47,12),"Long-term","Short-term"))</f>
        <v/>
      </c>
      <c r="K47" s="6">
        <f>IF(F47="","",E47-H47)</f>
        <v/>
      </c>
      <c r="L47" s="7">
        <f>IF(F47="","",IF(J47="Long-term","K","H"))</f>
        <v/>
      </c>
      <c r="M47" s="7">
        <f>IF(OR(F47="",I47=""),"",IF(ROUND(I47,2)&lt;&gt;ROUND(H47,2),"B",""))</f>
        <v/>
      </c>
      <c r="N47" s="7" t="n"/>
      <c r="O47" s="7">
        <f>IF(F47="","",IF(LOWER(TRIM(INDEX('Buys (Lots)'!$B:$B,MATCH(F47,'Buys (Lots)'!$A:$A,0))))=LOWER(TRIM(C47)),"OK","CHECK: lot is from a different wallet/exchange"))</f>
        <v/>
      </c>
    </row>
    <row r="48">
      <c r="A48" s="4" t="n"/>
      <c r="B48" s="4" t="n"/>
      <c r="C48" s="4" t="n"/>
      <c r="D48" s="4" t="n"/>
      <c r="E48" s="5" t="n"/>
      <c r="F48" s="4" t="n"/>
      <c r="G48" s="7">
        <f>IF(F48="","",INDEX('Buys (Lots)'!$D:$D,MATCH(F48,'Buys (Lots)'!$A:$A,0)))</f>
        <v/>
      </c>
      <c r="H48" s="6">
        <f>IF(F48="","",ROUND(INDEX('Buys (Lots)'!$G:$G,MATCH(F48,'Buys (Lots)'!$A:$A,0))*D48,2))</f>
        <v/>
      </c>
      <c r="I48" s="4" t="n"/>
      <c r="J48" s="7">
        <f>IF(F48="","",IF(--A48&gt;EDATE(--G48,12),"Long-term","Short-term"))</f>
        <v/>
      </c>
      <c r="K48" s="6">
        <f>IF(F48="","",E48-H48)</f>
        <v/>
      </c>
      <c r="L48" s="7">
        <f>IF(F48="","",IF(J48="Long-term","K","H"))</f>
        <v/>
      </c>
      <c r="M48" s="7">
        <f>IF(OR(F48="",I48=""),"",IF(ROUND(I48,2)&lt;&gt;ROUND(H48,2),"B",""))</f>
        <v/>
      </c>
      <c r="N48" s="7" t="n"/>
      <c r="O48" s="7">
        <f>IF(F48="","",IF(LOWER(TRIM(INDEX('Buys (Lots)'!$B:$B,MATCH(F48,'Buys (Lots)'!$A:$A,0))))=LOWER(TRIM(C48)),"OK","CHECK: lot is from a different wallet/exchange"))</f>
        <v/>
      </c>
    </row>
    <row r="49">
      <c r="A49" s="4" t="n"/>
      <c r="B49" s="4" t="n"/>
      <c r="C49" s="4" t="n"/>
      <c r="D49" s="4" t="n"/>
      <c r="E49" s="5" t="n"/>
      <c r="F49" s="4" t="n"/>
      <c r="G49" s="7">
        <f>IF(F49="","",INDEX('Buys (Lots)'!$D:$D,MATCH(F49,'Buys (Lots)'!$A:$A,0)))</f>
        <v/>
      </c>
      <c r="H49" s="6">
        <f>IF(F49="","",ROUND(INDEX('Buys (Lots)'!$G:$G,MATCH(F49,'Buys (Lots)'!$A:$A,0))*D49,2))</f>
        <v/>
      </c>
      <c r="I49" s="4" t="n"/>
      <c r="J49" s="7">
        <f>IF(F49="","",IF(--A49&gt;EDATE(--G49,12),"Long-term","Short-term"))</f>
        <v/>
      </c>
      <c r="K49" s="6">
        <f>IF(F49="","",E49-H49)</f>
        <v/>
      </c>
      <c r="L49" s="7">
        <f>IF(F49="","",IF(J49="Long-term","K","H"))</f>
        <v/>
      </c>
      <c r="M49" s="7">
        <f>IF(OR(F49="",I49=""),"",IF(ROUND(I49,2)&lt;&gt;ROUND(H49,2),"B",""))</f>
        <v/>
      </c>
      <c r="N49" s="7" t="n"/>
      <c r="O49" s="7">
        <f>IF(F49="","",IF(LOWER(TRIM(INDEX('Buys (Lots)'!$B:$B,MATCH(F49,'Buys (Lots)'!$A:$A,0))))=LOWER(TRIM(C49)),"OK","CHECK: lot is from a different wallet/exchange"))</f>
        <v/>
      </c>
    </row>
    <row r="50">
      <c r="A50" s="4" t="n"/>
      <c r="B50" s="4" t="n"/>
      <c r="C50" s="4" t="n"/>
      <c r="D50" s="4" t="n"/>
      <c r="E50" s="5" t="n"/>
      <c r="F50" s="4" t="n"/>
      <c r="G50" s="7">
        <f>IF(F50="","",INDEX('Buys (Lots)'!$D:$D,MATCH(F50,'Buys (Lots)'!$A:$A,0)))</f>
        <v/>
      </c>
      <c r="H50" s="6">
        <f>IF(F50="","",ROUND(INDEX('Buys (Lots)'!$G:$G,MATCH(F50,'Buys (Lots)'!$A:$A,0))*D50,2))</f>
        <v/>
      </c>
      <c r="I50" s="4" t="n"/>
      <c r="J50" s="7">
        <f>IF(F50="","",IF(--A50&gt;EDATE(--G50,12),"Long-term","Short-term"))</f>
        <v/>
      </c>
      <c r="K50" s="6">
        <f>IF(F50="","",E50-H50)</f>
        <v/>
      </c>
      <c r="L50" s="7">
        <f>IF(F50="","",IF(J50="Long-term","K","H"))</f>
        <v/>
      </c>
      <c r="M50" s="7">
        <f>IF(OR(F50="",I50=""),"",IF(ROUND(I50,2)&lt;&gt;ROUND(H50,2),"B",""))</f>
        <v/>
      </c>
      <c r="N50" s="7" t="n"/>
      <c r="O50" s="7">
        <f>IF(F50="","",IF(LOWER(TRIM(INDEX('Buys (Lots)'!$B:$B,MATCH(F50,'Buys (Lots)'!$A:$A,0))))=LOWER(TRIM(C50)),"OK","CHECK: lot is from a different wallet/exchange"))</f>
        <v/>
      </c>
    </row>
    <row r="51">
      <c r="A51" s="4" t="n"/>
      <c r="B51" s="4" t="n"/>
      <c r="C51" s="4" t="n"/>
      <c r="D51" s="4" t="n"/>
      <c r="E51" s="5" t="n"/>
      <c r="F51" s="4" t="n"/>
      <c r="G51" s="7">
        <f>IF(F51="","",INDEX('Buys (Lots)'!$D:$D,MATCH(F51,'Buys (Lots)'!$A:$A,0)))</f>
        <v/>
      </c>
      <c r="H51" s="6">
        <f>IF(F51="","",ROUND(INDEX('Buys (Lots)'!$G:$G,MATCH(F51,'Buys (Lots)'!$A:$A,0))*D51,2))</f>
        <v/>
      </c>
      <c r="I51" s="4" t="n"/>
      <c r="J51" s="7">
        <f>IF(F51="","",IF(--A51&gt;EDATE(--G51,12),"Long-term","Short-term"))</f>
        <v/>
      </c>
      <c r="K51" s="6">
        <f>IF(F51="","",E51-H51)</f>
        <v/>
      </c>
      <c r="L51" s="7">
        <f>IF(F51="","",IF(J51="Long-term","K","H"))</f>
        <v/>
      </c>
      <c r="M51" s="7">
        <f>IF(OR(F51="",I51=""),"",IF(ROUND(I51,2)&lt;&gt;ROUND(H51,2),"B",""))</f>
        <v/>
      </c>
      <c r="N51" s="7" t="n"/>
      <c r="O51" s="7">
        <f>IF(F51="","",IF(LOWER(TRIM(INDEX('Buys (Lots)'!$B:$B,MATCH(F51,'Buys (Lots)'!$A:$A,0))))=LOWER(TRIM(C51)),"OK","CHECK: lot is from a different wallet/exchange"))</f>
        <v/>
      </c>
    </row>
    <row r="52">
      <c r="A52" s="4" t="n"/>
      <c r="B52" s="4" t="n"/>
      <c r="C52" s="4" t="n"/>
      <c r="D52" s="4" t="n"/>
      <c r="E52" s="5" t="n"/>
      <c r="F52" s="4" t="n"/>
      <c r="G52" s="7">
        <f>IF(F52="","",INDEX('Buys (Lots)'!$D:$D,MATCH(F52,'Buys (Lots)'!$A:$A,0)))</f>
        <v/>
      </c>
      <c r="H52" s="6">
        <f>IF(F52="","",ROUND(INDEX('Buys (Lots)'!$G:$G,MATCH(F52,'Buys (Lots)'!$A:$A,0))*D52,2))</f>
        <v/>
      </c>
      <c r="I52" s="4" t="n"/>
      <c r="J52" s="7">
        <f>IF(F52="","",IF(--A52&gt;EDATE(--G52,12),"Long-term","Short-term"))</f>
        <v/>
      </c>
      <c r="K52" s="6">
        <f>IF(F52="","",E52-H52)</f>
        <v/>
      </c>
      <c r="L52" s="7">
        <f>IF(F52="","",IF(J52="Long-term","K","H"))</f>
        <v/>
      </c>
      <c r="M52" s="7">
        <f>IF(OR(F52="",I52=""),"",IF(ROUND(I52,2)&lt;&gt;ROUND(H52,2),"B",""))</f>
        <v/>
      </c>
      <c r="N52" s="7" t="n"/>
      <c r="O52" s="7">
        <f>IF(F52="","",IF(LOWER(TRIM(INDEX('Buys (Lots)'!$B:$B,MATCH(F52,'Buys (Lots)'!$A:$A,0))))=LOWER(TRIM(C52)),"OK","CHECK: lot is from a different wallet/exchange"))</f>
        <v/>
      </c>
    </row>
    <row r="53">
      <c r="A53" s="4" t="n"/>
      <c r="B53" s="4" t="n"/>
      <c r="C53" s="4" t="n"/>
      <c r="D53" s="4" t="n"/>
      <c r="E53" s="5" t="n"/>
      <c r="F53" s="4" t="n"/>
      <c r="G53" s="7">
        <f>IF(F53="","",INDEX('Buys (Lots)'!$D:$D,MATCH(F53,'Buys (Lots)'!$A:$A,0)))</f>
        <v/>
      </c>
      <c r="H53" s="6">
        <f>IF(F53="","",ROUND(INDEX('Buys (Lots)'!$G:$G,MATCH(F53,'Buys (Lots)'!$A:$A,0))*D53,2))</f>
        <v/>
      </c>
      <c r="I53" s="4" t="n"/>
      <c r="J53" s="7">
        <f>IF(F53="","",IF(--A53&gt;EDATE(--G53,12),"Long-term","Short-term"))</f>
        <v/>
      </c>
      <c r="K53" s="6">
        <f>IF(F53="","",E53-H53)</f>
        <v/>
      </c>
      <c r="L53" s="7">
        <f>IF(F53="","",IF(J53="Long-term","K","H"))</f>
        <v/>
      </c>
      <c r="M53" s="7">
        <f>IF(OR(F53="",I53=""),"",IF(ROUND(I53,2)&lt;&gt;ROUND(H53,2),"B",""))</f>
        <v/>
      </c>
      <c r="N53" s="7" t="n"/>
      <c r="O53" s="7">
        <f>IF(F53="","",IF(LOWER(TRIM(INDEX('Buys (Lots)'!$B:$B,MATCH(F53,'Buys (Lots)'!$A:$A,0))))=LOWER(TRIM(C53)),"OK","CHECK: lot is from a different wallet/exchange"))</f>
        <v/>
      </c>
    </row>
    <row r="54">
      <c r="A54" s="4" t="n"/>
      <c r="B54" s="4" t="n"/>
      <c r="C54" s="4" t="n"/>
      <c r="D54" s="4" t="n"/>
      <c r="E54" s="5" t="n"/>
      <c r="F54" s="4" t="n"/>
      <c r="G54" s="7">
        <f>IF(F54="","",INDEX('Buys (Lots)'!$D:$D,MATCH(F54,'Buys (Lots)'!$A:$A,0)))</f>
        <v/>
      </c>
      <c r="H54" s="6">
        <f>IF(F54="","",ROUND(INDEX('Buys (Lots)'!$G:$G,MATCH(F54,'Buys (Lots)'!$A:$A,0))*D54,2))</f>
        <v/>
      </c>
      <c r="I54" s="4" t="n"/>
      <c r="J54" s="7">
        <f>IF(F54="","",IF(--A54&gt;EDATE(--G54,12),"Long-term","Short-term"))</f>
        <v/>
      </c>
      <c r="K54" s="6">
        <f>IF(F54="","",E54-H54)</f>
        <v/>
      </c>
      <c r="L54" s="7">
        <f>IF(F54="","",IF(J54="Long-term","K","H"))</f>
        <v/>
      </c>
      <c r="M54" s="7">
        <f>IF(OR(F54="",I54=""),"",IF(ROUND(I54,2)&lt;&gt;ROUND(H54,2),"B",""))</f>
        <v/>
      </c>
      <c r="N54" s="7" t="n"/>
      <c r="O54" s="7">
        <f>IF(F54="","",IF(LOWER(TRIM(INDEX('Buys (Lots)'!$B:$B,MATCH(F54,'Buys (Lots)'!$A:$A,0))))=LOWER(TRIM(C54)),"OK","CHECK: lot is from a different wallet/exchange"))</f>
        <v/>
      </c>
    </row>
    <row r="55">
      <c r="A55" s="4" t="n"/>
      <c r="B55" s="4" t="n"/>
      <c r="C55" s="4" t="n"/>
      <c r="D55" s="4" t="n"/>
      <c r="E55" s="5" t="n"/>
      <c r="F55" s="4" t="n"/>
      <c r="G55" s="7">
        <f>IF(F55="","",INDEX('Buys (Lots)'!$D:$D,MATCH(F55,'Buys (Lots)'!$A:$A,0)))</f>
        <v/>
      </c>
      <c r="H55" s="6">
        <f>IF(F55="","",ROUND(INDEX('Buys (Lots)'!$G:$G,MATCH(F55,'Buys (Lots)'!$A:$A,0))*D55,2))</f>
        <v/>
      </c>
      <c r="I55" s="4" t="n"/>
      <c r="J55" s="7">
        <f>IF(F55="","",IF(--A55&gt;EDATE(--G55,12),"Long-term","Short-term"))</f>
        <v/>
      </c>
      <c r="K55" s="6">
        <f>IF(F55="","",E55-H55)</f>
        <v/>
      </c>
      <c r="L55" s="7">
        <f>IF(F55="","",IF(J55="Long-term","K","H"))</f>
        <v/>
      </c>
      <c r="M55" s="7">
        <f>IF(OR(F55="",I55=""),"",IF(ROUND(I55,2)&lt;&gt;ROUND(H55,2),"B",""))</f>
        <v/>
      </c>
      <c r="N55" s="7" t="n"/>
      <c r="O55" s="7">
        <f>IF(F55="","",IF(LOWER(TRIM(INDEX('Buys (Lots)'!$B:$B,MATCH(F55,'Buys (Lots)'!$A:$A,0))))=LOWER(TRIM(C55)),"OK","CHECK: lot is from a different wallet/exchange"))</f>
        <v/>
      </c>
    </row>
    <row r="56">
      <c r="A56" s="4" t="n"/>
      <c r="B56" s="4" t="n"/>
      <c r="C56" s="4" t="n"/>
      <c r="D56" s="4" t="n"/>
      <c r="E56" s="5" t="n"/>
      <c r="F56" s="4" t="n"/>
      <c r="G56" s="7">
        <f>IF(F56="","",INDEX('Buys (Lots)'!$D:$D,MATCH(F56,'Buys (Lots)'!$A:$A,0)))</f>
        <v/>
      </c>
      <c r="H56" s="6">
        <f>IF(F56="","",ROUND(INDEX('Buys (Lots)'!$G:$G,MATCH(F56,'Buys (Lots)'!$A:$A,0))*D56,2))</f>
        <v/>
      </c>
      <c r="I56" s="4" t="n"/>
      <c r="J56" s="7">
        <f>IF(F56="","",IF(--A56&gt;EDATE(--G56,12),"Long-term","Short-term"))</f>
        <v/>
      </c>
      <c r="K56" s="6">
        <f>IF(F56="","",E56-H56)</f>
        <v/>
      </c>
      <c r="L56" s="7">
        <f>IF(F56="","",IF(J56="Long-term","K","H"))</f>
        <v/>
      </c>
      <c r="M56" s="7">
        <f>IF(OR(F56="",I56=""),"",IF(ROUND(I56,2)&lt;&gt;ROUND(H56,2),"B",""))</f>
        <v/>
      </c>
      <c r="N56" s="7" t="n"/>
      <c r="O56" s="7">
        <f>IF(F56="","",IF(LOWER(TRIM(INDEX('Buys (Lots)'!$B:$B,MATCH(F56,'Buys (Lots)'!$A:$A,0))))=LOWER(TRIM(C56)),"OK","CHECK: lot is from a different wallet/exchange"))</f>
        <v/>
      </c>
    </row>
    <row r="57">
      <c r="A57" s="4" t="n"/>
      <c r="B57" s="4" t="n"/>
      <c r="C57" s="4" t="n"/>
      <c r="D57" s="4" t="n"/>
      <c r="E57" s="5" t="n"/>
      <c r="F57" s="4" t="n"/>
      <c r="G57" s="7">
        <f>IF(F57="","",INDEX('Buys (Lots)'!$D:$D,MATCH(F57,'Buys (Lots)'!$A:$A,0)))</f>
        <v/>
      </c>
      <c r="H57" s="6">
        <f>IF(F57="","",ROUND(INDEX('Buys (Lots)'!$G:$G,MATCH(F57,'Buys (Lots)'!$A:$A,0))*D57,2))</f>
        <v/>
      </c>
      <c r="I57" s="4" t="n"/>
      <c r="J57" s="7">
        <f>IF(F57="","",IF(--A57&gt;EDATE(--G57,12),"Long-term","Short-term"))</f>
        <v/>
      </c>
      <c r="K57" s="6">
        <f>IF(F57="","",E57-H57)</f>
        <v/>
      </c>
      <c r="L57" s="7">
        <f>IF(F57="","",IF(J57="Long-term","K","H"))</f>
        <v/>
      </c>
      <c r="M57" s="7">
        <f>IF(OR(F57="",I57=""),"",IF(ROUND(I57,2)&lt;&gt;ROUND(H57,2),"B",""))</f>
        <v/>
      </c>
      <c r="N57" s="7" t="n"/>
      <c r="O57" s="7">
        <f>IF(F57="","",IF(LOWER(TRIM(INDEX('Buys (Lots)'!$B:$B,MATCH(F57,'Buys (Lots)'!$A:$A,0))))=LOWER(TRIM(C57)),"OK","CHECK: lot is from a different wallet/exchange"))</f>
        <v/>
      </c>
    </row>
    <row r="58">
      <c r="A58" s="4" t="n"/>
      <c r="B58" s="4" t="n"/>
      <c r="C58" s="4" t="n"/>
      <c r="D58" s="4" t="n"/>
      <c r="E58" s="5" t="n"/>
      <c r="F58" s="4" t="n"/>
      <c r="G58" s="7">
        <f>IF(F58="","",INDEX('Buys (Lots)'!$D:$D,MATCH(F58,'Buys (Lots)'!$A:$A,0)))</f>
        <v/>
      </c>
      <c r="H58" s="6">
        <f>IF(F58="","",ROUND(INDEX('Buys (Lots)'!$G:$G,MATCH(F58,'Buys (Lots)'!$A:$A,0))*D58,2))</f>
        <v/>
      </c>
      <c r="I58" s="4" t="n"/>
      <c r="J58" s="7">
        <f>IF(F58="","",IF(--A58&gt;EDATE(--G58,12),"Long-term","Short-term"))</f>
        <v/>
      </c>
      <c r="K58" s="6">
        <f>IF(F58="","",E58-H58)</f>
        <v/>
      </c>
      <c r="L58" s="7">
        <f>IF(F58="","",IF(J58="Long-term","K","H"))</f>
        <v/>
      </c>
      <c r="M58" s="7">
        <f>IF(OR(F58="",I58=""),"",IF(ROUND(I58,2)&lt;&gt;ROUND(H58,2),"B",""))</f>
        <v/>
      </c>
      <c r="N58" s="7" t="n"/>
      <c r="O58" s="7">
        <f>IF(F58="","",IF(LOWER(TRIM(INDEX('Buys (Lots)'!$B:$B,MATCH(F58,'Buys (Lots)'!$A:$A,0))))=LOWER(TRIM(C58)),"OK","CHECK: lot is from a different wallet/exchange"))</f>
        <v/>
      </c>
    </row>
    <row r="59">
      <c r="A59" s="4" t="n"/>
      <c r="B59" s="4" t="n"/>
      <c r="C59" s="4" t="n"/>
      <c r="D59" s="4" t="n"/>
      <c r="E59" s="5" t="n"/>
      <c r="F59" s="4" t="n"/>
      <c r="G59" s="7">
        <f>IF(F59="","",INDEX('Buys (Lots)'!$D:$D,MATCH(F59,'Buys (Lots)'!$A:$A,0)))</f>
        <v/>
      </c>
      <c r="H59" s="6">
        <f>IF(F59="","",ROUND(INDEX('Buys (Lots)'!$G:$G,MATCH(F59,'Buys (Lots)'!$A:$A,0))*D59,2))</f>
        <v/>
      </c>
      <c r="I59" s="4" t="n"/>
      <c r="J59" s="7">
        <f>IF(F59="","",IF(--A59&gt;EDATE(--G59,12),"Long-term","Short-term"))</f>
        <v/>
      </c>
      <c r="K59" s="6">
        <f>IF(F59="","",E59-H59)</f>
        <v/>
      </c>
      <c r="L59" s="7">
        <f>IF(F59="","",IF(J59="Long-term","K","H"))</f>
        <v/>
      </c>
      <c r="M59" s="7">
        <f>IF(OR(F59="",I59=""),"",IF(ROUND(I59,2)&lt;&gt;ROUND(H59,2),"B",""))</f>
        <v/>
      </c>
      <c r="N59" s="7" t="n"/>
      <c r="O59" s="7">
        <f>IF(F59="","",IF(LOWER(TRIM(INDEX('Buys (Lots)'!$B:$B,MATCH(F59,'Buys (Lots)'!$A:$A,0))))=LOWER(TRIM(C59)),"OK","CHECK: lot is from a different wallet/exchange"))</f>
        <v/>
      </c>
    </row>
    <row r="60">
      <c r="A60" s="4" t="n"/>
      <c r="B60" s="4" t="n"/>
      <c r="C60" s="4" t="n"/>
      <c r="D60" s="4" t="n"/>
      <c r="E60" s="5" t="n"/>
      <c r="F60" s="4" t="n"/>
      <c r="G60" s="7">
        <f>IF(F60="","",INDEX('Buys (Lots)'!$D:$D,MATCH(F60,'Buys (Lots)'!$A:$A,0)))</f>
        <v/>
      </c>
      <c r="H60" s="6">
        <f>IF(F60="","",ROUND(INDEX('Buys (Lots)'!$G:$G,MATCH(F60,'Buys (Lots)'!$A:$A,0))*D60,2))</f>
        <v/>
      </c>
      <c r="I60" s="4" t="n"/>
      <c r="J60" s="7">
        <f>IF(F60="","",IF(--A60&gt;EDATE(--G60,12),"Long-term","Short-term"))</f>
        <v/>
      </c>
      <c r="K60" s="6">
        <f>IF(F60="","",E60-H60)</f>
        <v/>
      </c>
      <c r="L60" s="7">
        <f>IF(F60="","",IF(J60="Long-term","K","H"))</f>
        <v/>
      </c>
      <c r="M60" s="7">
        <f>IF(OR(F60="",I60=""),"",IF(ROUND(I60,2)&lt;&gt;ROUND(H60,2),"B",""))</f>
        <v/>
      </c>
      <c r="N60" s="7" t="n"/>
      <c r="O60" s="7">
        <f>IF(F60="","",IF(LOWER(TRIM(INDEX('Buys (Lots)'!$B:$B,MATCH(F60,'Buys (Lots)'!$A:$A,0))))=LOWER(TRIM(C60)),"OK","CHECK: lot is from a different wallet/exchange"))</f>
        <v/>
      </c>
    </row>
    <row r="61">
      <c r="A61" s="4" t="n"/>
      <c r="B61" s="4" t="n"/>
      <c r="C61" s="4" t="n"/>
      <c r="D61" s="4" t="n"/>
      <c r="E61" s="5" t="n"/>
      <c r="F61" s="4" t="n"/>
      <c r="G61" s="7">
        <f>IF(F61="","",INDEX('Buys (Lots)'!$D:$D,MATCH(F61,'Buys (Lots)'!$A:$A,0)))</f>
        <v/>
      </c>
      <c r="H61" s="6">
        <f>IF(F61="","",ROUND(INDEX('Buys (Lots)'!$G:$G,MATCH(F61,'Buys (Lots)'!$A:$A,0))*D61,2))</f>
        <v/>
      </c>
      <c r="I61" s="4" t="n"/>
      <c r="J61" s="7">
        <f>IF(F61="","",IF(--A61&gt;EDATE(--G61,12),"Long-term","Short-term"))</f>
        <v/>
      </c>
      <c r="K61" s="6">
        <f>IF(F61="","",E61-H61)</f>
        <v/>
      </c>
      <c r="L61" s="7">
        <f>IF(F61="","",IF(J61="Long-term","K","H"))</f>
        <v/>
      </c>
      <c r="M61" s="7">
        <f>IF(OR(F61="",I61=""),"",IF(ROUND(I61,2)&lt;&gt;ROUND(H61,2),"B",""))</f>
        <v/>
      </c>
      <c r="N61" s="7" t="n"/>
      <c r="O61" s="7">
        <f>IF(F61="","",IF(LOWER(TRIM(INDEX('Buys (Lots)'!$B:$B,MATCH(F61,'Buys (Lots)'!$A:$A,0))))=LOWER(TRIM(C61)),"OK","CHECK: lot is from a different wallet/exchange"))</f>
        <v/>
      </c>
    </row>
    <row r="62">
      <c r="A62" s="4" t="n"/>
      <c r="B62" s="4" t="n"/>
      <c r="C62" s="4" t="n"/>
      <c r="D62" s="4" t="n"/>
      <c r="E62" s="5" t="n"/>
      <c r="F62" s="4" t="n"/>
      <c r="G62" s="7">
        <f>IF(F62="","",INDEX('Buys (Lots)'!$D:$D,MATCH(F62,'Buys (Lots)'!$A:$A,0)))</f>
        <v/>
      </c>
      <c r="H62" s="6">
        <f>IF(F62="","",ROUND(INDEX('Buys (Lots)'!$G:$G,MATCH(F62,'Buys (Lots)'!$A:$A,0))*D62,2))</f>
        <v/>
      </c>
      <c r="I62" s="4" t="n"/>
      <c r="J62" s="7">
        <f>IF(F62="","",IF(--A62&gt;EDATE(--G62,12),"Long-term","Short-term"))</f>
        <v/>
      </c>
      <c r="K62" s="6">
        <f>IF(F62="","",E62-H62)</f>
        <v/>
      </c>
      <c r="L62" s="7">
        <f>IF(F62="","",IF(J62="Long-term","K","H"))</f>
        <v/>
      </c>
      <c r="M62" s="7">
        <f>IF(OR(F62="",I62=""),"",IF(ROUND(I62,2)&lt;&gt;ROUND(H62,2),"B",""))</f>
        <v/>
      </c>
      <c r="N62" s="7" t="n"/>
      <c r="O62" s="7">
        <f>IF(F62="","",IF(LOWER(TRIM(INDEX('Buys (Lots)'!$B:$B,MATCH(F62,'Buys (Lots)'!$A:$A,0))))=LOWER(TRIM(C62)),"OK","CHECK: lot is from a different wallet/exchange"))</f>
        <v/>
      </c>
    </row>
    <row r="63">
      <c r="A63" s="4" t="n"/>
      <c r="B63" s="4" t="n"/>
      <c r="C63" s="4" t="n"/>
      <c r="D63" s="4" t="n"/>
      <c r="E63" s="5" t="n"/>
      <c r="F63" s="4" t="n"/>
      <c r="G63" s="7">
        <f>IF(F63="","",INDEX('Buys (Lots)'!$D:$D,MATCH(F63,'Buys (Lots)'!$A:$A,0)))</f>
        <v/>
      </c>
      <c r="H63" s="6">
        <f>IF(F63="","",ROUND(INDEX('Buys (Lots)'!$G:$G,MATCH(F63,'Buys (Lots)'!$A:$A,0))*D63,2))</f>
        <v/>
      </c>
      <c r="I63" s="4" t="n"/>
      <c r="J63" s="7">
        <f>IF(F63="","",IF(--A63&gt;EDATE(--G63,12),"Long-term","Short-term"))</f>
        <v/>
      </c>
      <c r="K63" s="6">
        <f>IF(F63="","",E63-H63)</f>
        <v/>
      </c>
      <c r="L63" s="7">
        <f>IF(F63="","",IF(J63="Long-term","K","H"))</f>
        <v/>
      </c>
      <c r="M63" s="7">
        <f>IF(OR(F63="",I63=""),"",IF(ROUND(I63,2)&lt;&gt;ROUND(H63,2),"B",""))</f>
        <v/>
      </c>
      <c r="N63" s="7" t="n"/>
      <c r="O63" s="7">
        <f>IF(F63="","",IF(LOWER(TRIM(INDEX('Buys (Lots)'!$B:$B,MATCH(F63,'Buys (Lots)'!$A:$A,0))))=LOWER(TRIM(C63)),"OK","CHECK: lot is from a different wallet/exchange"))</f>
        <v/>
      </c>
    </row>
    <row r="64">
      <c r="A64" s="4" t="n"/>
      <c r="B64" s="4" t="n"/>
      <c r="C64" s="4" t="n"/>
      <c r="D64" s="4" t="n"/>
      <c r="E64" s="5" t="n"/>
      <c r="F64" s="4" t="n"/>
      <c r="G64" s="7">
        <f>IF(F64="","",INDEX('Buys (Lots)'!$D:$D,MATCH(F64,'Buys (Lots)'!$A:$A,0)))</f>
        <v/>
      </c>
      <c r="H64" s="6">
        <f>IF(F64="","",ROUND(INDEX('Buys (Lots)'!$G:$G,MATCH(F64,'Buys (Lots)'!$A:$A,0))*D64,2))</f>
        <v/>
      </c>
      <c r="I64" s="4" t="n"/>
      <c r="J64" s="7">
        <f>IF(F64="","",IF(--A64&gt;EDATE(--G64,12),"Long-term","Short-term"))</f>
        <v/>
      </c>
      <c r="K64" s="6">
        <f>IF(F64="","",E64-H64)</f>
        <v/>
      </c>
      <c r="L64" s="7">
        <f>IF(F64="","",IF(J64="Long-term","K","H"))</f>
        <v/>
      </c>
      <c r="M64" s="7">
        <f>IF(OR(F64="",I64=""),"",IF(ROUND(I64,2)&lt;&gt;ROUND(H64,2),"B",""))</f>
        <v/>
      </c>
      <c r="N64" s="7" t="n"/>
      <c r="O64" s="7">
        <f>IF(F64="","",IF(LOWER(TRIM(INDEX('Buys (Lots)'!$B:$B,MATCH(F64,'Buys (Lots)'!$A:$A,0))))=LOWER(TRIM(C64)),"OK","CHECK: lot is from a different wallet/exchange"))</f>
        <v/>
      </c>
    </row>
    <row r="65">
      <c r="A65" s="4" t="n"/>
      <c r="B65" s="4" t="n"/>
      <c r="C65" s="4" t="n"/>
      <c r="D65" s="4" t="n"/>
      <c r="E65" s="5" t="n"/>
      <c r="F65" s="4" t="n"/>
      <c r="G65" s="7">
        <f>IF(F65="","",INDEX('Buys (Lots)'!$D:$D,MATCH(F65,'Buys (Lots)'!$A:$A,0)))</f>
        <v/>
      </c>
      <c r="H65" s="6">
        <f>IF(F65="","",ROUND(INDEX('Buys (Lots)'!$G:$G,MATCH(F65,'Buys (Lots)'!$A:$A,0))*D65,2))</f>
        <v/>
      </c>
      <c r="I65" s="4" t="n"/>
      <c r="J65" s="7">
        <f>IF(F65="","",IF(--A65&gt;EDATE(--G65,12),"Long-term","Short-term"))</f>
        <v/>
      </c>
      <c r="K65" s="6">
        <f>IF(F65="","",E65-H65)</f>
        <v/>
      </c>
      <c r="L65" s="7">
        <f>IF(F65="","",IF(J65="Long-term","K","H"))</f>
        <v/>
      </c>
      <c r="M65" s="7">
        <f>IF(OR(F65="",I65=""),"",IF(ROUND(I65,2)&lt;&gt;ROUND(H65,2),"B",""))</f>
        <v/>
      </c>
      <c r="N65" s="7" t="n"/>
      <c r="O65" s="7">
        <f>IF(F65="","",IF(LOWER(TRIM(INDEX('Buys (Lots)'!$B:$B,MATCH(F65,'Buys (Lots)'!$A:$A,0))))=LOWER(TRIM(C65)),"OK","CHECK: lot is from a different wallet/exchange"))</f>
        <v/>
      </c>
    </row>
    <row r="66">
      <c r="A66" s="4" t="n"/>
      <c r="B66" s="4" t="n"/>
      <c r="C66" s="4" t="n"/>
      <c r="D66" s="4" t="n"/>
      <c r="E66" s="5" t="n"/>
      <c r="F66" s="4" t="n"/>
      <c r="G66" s="7">
        <f>IF(F66="","",INDEX('Buys (Lots)'!$D:$D,MATCH(F66,'Buys (Lots)'!$A:$A,0)))</f>
        <v/>
      </c>
      <c r="H66" s="6">
        <f>IF(F66="","",ROUND(INDEX('Buys (Lots)'!$G:$G,MATCH(F66,'Buys (Lots)'!$A:$A,0))*D66,2))</f>
        <v/>
      </c>
      <c r="I66" s="4" t="n"/>
      <c r="J66" s="7">
        <f>IF(F66="","",IF(--A66&gt;EDATE(--G66,12),"Long-term","Short-term"))</f>
        <v/>
      </c>
      <c r="K66" s="6">
        <f>IF(F66="","",E66-H66)</f>
        <v/>
      </c>
      <c r="L66" s="7">
        <f>IF(F66="","",IF(J66="Long-term","K","H"))</f>
        <v/>
      </c>
      <c r="M66" s="7">
        <f>IF(OR(F66="",I66=""),"",IF(ROUND(I66,2)&lt;&gt;ROUND(H66,2),"B",""))</f>
        <v/>
      </c>
      <c r="N66" s="7" t="n"/>
      <c r="O66" s="7">
        <f>IF(F66="","",IF(LOWER(TRIM(INDEX('Buys (Lots)'!$B:$B,MATCH(F66,'Buys (Lots)'!$A:$A,0))))=LOWER(TRIM(C66)),"OK","CHECK: lot is from a different wallet/exchange"))</f>
        <v/>
      </c>
    </row>
    <row r="67">
      <c r="A67" s="4" t="n"/>
      <c r="B67" s="4" t="n"/>
      <c r="C67" s="4" t="n"/>
      <c r="D67" s="4" t="n"/>
      <c r="E67" s="5" t="n"/>
      <c r="F67" s="4" t="n"/>
      <c r="G67" s="7">
        <f>IF(F67="","",INDEX('Buys (Lots)'!$D:$D,MATCH(F67,'Buys (Lots)'!$A:$A,0)))</f>
        <v/>
      </c>
      <c r="H67" s="6">
        <f>IF(F67="","",ROUND(INDEX('Buys (Lots)'!$G:$G,MATCH(F67,'Buys (Lots)'!$A:$A,0))*D67,2))</f>
        <v/>
      </c>
      <c r="I67" s="4" t="n"/>
      <c r="J67" s="7">
        <f>IF(F67="","",IF(--A67&gt;EDATE(--G67,12),"Long-term","Short-term"))</f>
        <v/>
      </c>
      <c r="K67" s="6">
        <f>IF(F67="","",E67-H67)</f>
        <v/>
      </c>
      <c r="L67" s="7">
        <f>IF(F67="","",IF(J67="Long-term","K","H"))</f>
        <v/>
      </c>
      <c r="M67" s="7">
        <f>IF(OR(F67="",I67=""),"",IF(ROUND(I67,2)&lt;&gt;ROUND(H67,2),"B",""))</f>
        <v/>
      </c>
      <c r="N67" s="7" t="n"/>
      <c r="O67" s="7">
        <f>IF(F67="","",IF(LOWER(TRIM(INDEX('Buys (Lots)'!$B:$B,MATCH(F67,'Buys (Lots)'!$A:$A,0))))=LOWER(TRIM(C67)),"OK","CHECK: lot is from a different wallet/exchange"))</f>
        <v/>
      </c>
    </row>
    <row r="68">
      <c r="A68" s="4" t="n"/>
      <c r="B68" s="4" t="n"/>
      <c r="C68" s="4" t="n"/>
      <c r="D68" s="4" t="n"/>
      <c r="E68" s="5" t="n"/>
      <c r="F68" s="4" t="n"/>
      <c r="G68" s="7">
        <f>IF(F68="","",INDEX('Buys (Lots)'!$D:$D,MATCH(F68,'Buys (Lots)'!$A:$A,0)))</f>
        <v/>
      </c>
      <c r="H68" s="6">
        <f>IF(F68="","",ROUND(INDEX('Buys (Lots)'!$G:$G,MATCH(F68,'Buys (Lots)'!$A:$A,0))*D68,2))</f>
        <v/>
      </c>
      <c r="I68" s="4" t="n"/>
      <c r="J68" s="7">
        <f>IF(F68="","",IF(--A68&gt;EDATE(--G68,12),"Long-term","Short-term"))</f>
        <v/>
      </c>
      <c r="K68" s="6">
        <f>IF(F68="","",E68-H68)</f>
        <v/>
      </c>
      <c r="L68" s="7">
        <f>IF(F68="","",IF(J68="Long-term","K","H"))</f>
        <v/>
      </c>
      <c r="M68" s="7">
        <f>IF(OR(F68="",I68=""),"",IF(ROUND(I68,2)&lt;&gt;ROUND(H68,2),"B",""))</f>
        <v/>
      </c>
      <c r="N68" s="7" t="n"/>
      <c r="O68" s="7">
        <f>IF(F68="","",IF(LOWER(TRIM(INDEX('Buys (Lots)'!$B:$B,MATCH(F68,'Buys (Lots)'!$A:$A,0))))=LOWER(TRIM(C68)),"OK","CHECK: lot is from a different wallet/exchange"))</f>
        <v/>
      </c>
    </row>
    <row r="69">
      <c r="A69" s="4" t="n"/>
      <c r="B69" s="4" t="n"/>
      <c r="C69" s="4" t="n"/>
      <c r="D69" s="4" t="n"/>
      <c r="E69" s="5" t="n"/>
      <c r="F69" s="4" t="n"/>
      <c r="G69" s="7">
        <f>IF(F69="","",INDEX('Buys (Lots)'!$D:$D,MATCH(F69,'Buys (Lots)'!$A:$A,0)))</f>
        <v/>
      </c>
      <c r="H69" s="6">
        <f>IF(F69="","",ROUND(INDEX('Buys (Lots)'!$G:$G,MATCH(F69,'Buys (Lots)'!$A:$A,0))*D69,2))</f>
        <v/>
      </c>
      <c r="I69" s="4" t="n"/>
      <c r="J69" s="7">
        <f>IF(F69="","",IF(--A69&gt;EDATE(--G69,12),"Long-term","Short-term"))</f>
        <v/>
      </c>
      <c r="K69" s="6">
        <f>IF(F69="","",E69-H69)</f>
        <v/>
      </c>
      <c r="L69" s="7">
        <f>IF(F69="","",IF(J69="Long-term","K","H"))</f>
        <v/>
      </c>
      <c r="M69" s="7">
        <f>IF(OR(F69="",I69=""),"",IF(ROUND(I69,2)&lt;&gt;ROUND(H69,2),"B",""))</f>
        <v/>
      </c>
      <c r="N69" s="7" t="n"/>
      <c r="O69" s="7">
        <f>IF(F69="","",IF(LOWER(TRIM(INDEX('Buys (Lots)'!$B:$B,MATCH(F69,'Buys (Lots)'!$A:$A,0))))=LOWER(TRIM(C69)),"OK","CHECK: lot is from a different wallet/exchange"))</f>
        <v/>
      </c>
    </row>
    <row r="70">
      <c r="A70" s="4" t="n"/>
      <c r="B70" s="4" t="n"/>
      <c r="C70" s="4" t="n"/>
      <c r="D70" s="4" t="n"/>
      <c r="E70" s="5" t="n"/>
      <c r="F70" s="4" t="n"/>
      <c r="G70" s="7">
        <f>IF(F70="","",INDEX('Buys (Lots)'!$D:$D,MATCH(F70,'Buys (Lots)'!$A:$A,0)))</f>
        <v/>
      </c>
      <c r="H70" s="6">
        <f>IF(F70="","",ROUND(INDEX('Buys (Lots)'!$G:$G,MATCH(F70,'Buys (Lots)'!$A:$A,0))*D70,2))</f>
        <v/>
      </c>
      <c r="I70" s="4" t="n"/>
      <c r="J70" s="7">
        <f>IF(F70="","",IF(--A70&gt;EDATE(--G70,12),"Long-term","Short-term"))</f>
        <v/>
      </c>
      <c r="K70" s="6">
        <f>IF(F70="","",E70-H70)</f>
        <v/>
      </c>
      <c r="L70" s="7">
        <f>IF(F70="","",IF(J70="Long-term","K","H"))</f>
        <v/>
      </c>
      <c r="M70" s="7">
        <f>IF(OR(F70="",I70=""),"",IF(ROUND(I70,2)&lt;&gt;ROUND(H70,2),"B",""))</f>
        <v/>
      </c>
      <c r="N70" s="7" t="n"/>
      <c r="O70" s="7">
        <f>IF(F70="","",IF(LOWER(TRIM(INDEX('Buys (Lots)'!$B:$B,MATCH(F70,'Buys (Lots)'!$A:$A,0))))=LOWER(TRIM(C70)),"OK","CHECK: lot is from a different wallet/exchange"))</f>
        <v/>
      </c>
    </row>
    <row r="71">
      <c r="A71" s="4" t="n"/>
      <c r="B71" s="4" t="n"/>
      <c r="C71" s="4" t="n"/>
      <c r="D71" s="4" t="n"/>
      <c r="E71" s="5" t="n"/>
      <c r="F71" s="4" t="n"/>
      <c r="G71" s="7">
        <f>IF(F71="","",INDEX('Buys (Lots)'!$D:$D,MATCH(F71,'Buys (Lots)'!$A:$A,0)))</f>
        <v/>
      </c>
      <c r="H71" s="6">
        <f>IF(F71="","",ROUND(INDEX('Buys (Lots)'!$G:$G,MATCH(F71,'Buys (Lots)'!$A:$A,0))*D71,2))</f>
        <v/>
      </c>
      <c r="I71" s="4" t="n"/>
      <c r="J71" s="7">
        <f>IF(F71="","",IF(--A71&gt;EDATE(--G71,12),"Long-term","Short-term"))</f>
        <v/>
      </c>
      <c r="K71" s="6">
        <f>IF(F71="","",E71-H71)</f>
        <v/>
      </c>
      <c r="L71" s="7">
        <f>IF(F71="","",IF(J71="Long-term","K","H"))</f>
        <v/>
      </c>
      <c r="M71" s="7">
        <f>IF(OR(F71="",I71=""),"",IF(ROUND(I71,2)&lt;&gt;ROUND(H71,2),"B",""))</f>
        <v/>
      </c>
      <c r="N71" s="7" t="n"/>
      <c r="O71" s="7">
        <f>IF(F71="","",IF(LOWER(TRIM(INDEX('Buys (Lots)'!$B:$B,MATCH(F71,'Buys (Lots)'!$A:$A,0))))=LOWER(TRIM(C71)),"OK","CHECK: lot is from a different wallet/exchange"))</f>
        <v/>
      </c>
    </row>
    <row r="72">
      <c r="A72" s="4" t="n"/>
      <c r="B72" s="4" t="n"/>
      <c r="C72" s="4" t="n"/>
      <c r="D72" s="4" t="n"/>
      <c r="E72" s="5" t="n"/>
      <c r="F72" s="4" t="n"/>
      <c r="G72" s="7">
        <f>IF(F72="","",INDEX('Buys (Lots)'!$D:$D,MATCH(F72,'Buys (Lots)'!$A:$A,0)))</f>
        <v/>
      </c>
      <c r="H72" s="6">
        <f>IF(F72="","",ROUND(INDEX('Buys (Lots)'!$G:$G,MATCH(F72,'Buys (Lots)'!$A:$A,0))*D72,2))</f>
        <v/>
      </c>
      <c r="I72" s="4" t="n"/>
      <c r="J72" s="7">
        <f>IF(F72="","",IF(--A72&gt;EDATE(--G72,12),"Long-term","Short-term"))</f>
        <v/>
      </c>
      <c r="K72" s="6">
        <f>IF(F72="","",E72-H72)</f>
        <v/>
      </c>
      <c r="L72" s="7">
        <f>IF(F72="","",IF(J72="Long-term","K","H"))</f>
        <v/>
      </c>
      <c r="M72" s="7">
        <f>IF(OR(F72="",I72=""),"",IF(ROUND(I72,2)&lt;&gt;ROUND(H72,2),"B",""))</f>
        <v/>
      </c>
      <c r="N72" s="7" t="n"/>
      <c r="O72" s="7">
        <f>IF(F72="","",IF(LOWER(TRIM(INDEX('Buys (Lots)'!$B:$B,MATCH(F72,'Buys (Lots)'!$A:$A,0))))=LOWER(TRIM(C72)),"OK","CHECK: lot is from a different wallet/exchange"))</f>
        <v/>
      </c>
    </row>
    <row r="73">
      <c r="A73" s="4" t="n"/>
      <c r="B73" s="4" t="n"/>
      <c r="C73" s="4" t="n"/>
      <c r="D73" s="4" t="n"/>
      <c r="E73" s="5" t="n"/>
      <c r="F73" s="4" t="n"/>
      <c r="G73" s="7">
        <f>IF(F73="","",INDEX('Buys (Lots)'!$D:$D,MATCH(F73,'Buys (Lots)'!$A:$A,0)))</f>
        <v/>
      </c>
      <c r="H73" s="6">
        <f>IF(F73="","",ROUND(INDEX('Buys (Lots)'!$G:$G,MATCH(F73,'Buys (Lots)'!$A:$A,0))*D73,2))</f>
        <v/>
      </c>
      <c r="I73" s="4" t="n"/>
      <c r="J73" s="7">
        <f>IF(F73="","",IF(--A73&gt;EDATE(--G73,12),"Long-term","Short-term"))</f>
        <v/>
      </c>
      <c r="K73" s="6">
        <f>IF(F73="","",E73-H73)</f>
        <v/>
      </c>
      <c r="L73" s="7">
        <f>IF(F73="","",IF(J73="Long-term","K","H"))</f>
        <v/>
      </c>
      <c r="M73" s="7">
        <f>IF(OR(F73="",I73=""),"",IF(ROUND(I73,2)&lt;&gt;ROUND(H73,2),"B",""))</f>
        <v/>
      </c>
      <c r="N73" s="7" t="n"/>
      <c r="O73" s="7">
        <f>IF(F73="","",IF(LOWER(TRIM(INDEX('Buys (Lots)'!$B:$B,MATCH(F73,'Buys (Lots)'!$A:$A,0))))=LOWER(TRIM(C73)),"OK","CHECK: lot is from a different wallet/exchange"))</f>
        <v/>
      </c>
    </row>
    <row r="74">
      <c r="A74" s="4" t="n"/>
      <c r="B74" s="4" t="n"/>
      <c r="C74" s="4" t="n"/>
      <c r="D74" s="4" t="n"/>
      <c r="E74" s="5" t="n"/>
      <c r="F74" s="4" t="n"/>
      <c r="G74" s="7">
        <f>IF(F74="","",INDEX('Buys (Lots)'!$D:$D,MATCH(F74,'Buys (Lots)'!$A:$A,0)))</f>
        <v/>
      </c>
      <c r="H74" s="6">
        <f>IF(F74="","",ROUND(INDEX('Buys (Lots)'!$G:$G,MATCH(F74,'Buys (Lots)'!$A:$A,0))*D74,2))</f>
        <v/>
      </c>
      <c r="I74" s="4" t="n"/>
      <c r="J74" s="7">
        <f>IF(F74="","",IF(--A74&gt;EDATE(--G74,12),"Long-term","Short-term"))</f>
        <v/>
      </c>
      <c r="K74" s="6">
        <f>IF(F74="","",E74-H74)</f>
        <v/>
      </c>
      <c r="L74" s="7">
        <f>IF(F74="","",IF(J74="Long-term","K","H"))</f>
        <v/>
      </c>
      <c r="M74" s="7">
        <f>IF(OR(F74="",I74=""),"",IF(ROUND(I74,2)&lt;&gt;ROUND(H74,2),"B",""))</f>
        <v/>
      </c>
      <c r="N74" s="7" t="n"/>
      <c r="O74" s="7">
        <f>IF(F74="","",IF(LOWER(TRIM(INDEX('Buys (Lots)'!$B:$B,MATCH(F74,'Buys (Lots)'!$A:$A,0))))=LOWER(TRIM(C74)),"OK","CHECK: lot is from a different wallet/exchange"))</f>
        <v/>
      </c>
    </row>
    <row r="75">
      <c r="A75" s="4" t="n"/>
      <c r="B75" s="4" t="n"/>
      <c r="C75" s="4" t="n"/>
      <c r="D75" s="4" t="n"/>
      <c r="E75" s="5" t="n"/>
      <c r="F75" s="4" t="n"/>
      <c r="G75" s="7">
        <f>IF(F75="","",INDEX('Buys (Lots)'!$D:$D,MATCH(F75,'Buys (Lots)'!$A:$A,0)))</f>
        <v/>
      </c>
      <c r="H75" s="6">
        <f>IF(F75="","",ROUND(INDEX('Buys (Lots)'!$G:$G,MATCH(F75,'Buys (Lots)'!$A:$A,0))*D75,2))</f>
        <v/>
      </c>
      <c r="I75" s="4" t="n"/>
      <c r="J75" s="7">
        <f>IF(F75="","",IF(--A75&gt;EDATE(--G75,12),"Long-term","Short-term"))</f>
        <v/>
      </c>
      <c r="K75" s="6">
        <f>IF(F75="","",E75-H75)</f>
        <v/>
      </c>
      <c r="L75" s="7">
        <f>IF(F75="","",IF(J75="Long-term","K","H"))</f>
        <v/>
      </c>
      <c r="M75" s="7">
        <f>IF(OR(F75="",I75=""),"",IF(ROUND(I75,2)&lt;&gt;ROUND(H75,2),"B",""))</f>
        <v/>
      </c>
      <c r="N75" s="7" t="n"/>
      <c r="O75" s="7">
        <f>IF(F75="","",IF(LOWER(TRIM(INDEX('Buys (Lots)'!$B:$B,MATCH(F75,'Buys (Lots)'!$A:$A,0))))=LOWER(TRIM(C75)),"OK","CHECK: lot is from a different wallet/exchange"))</f>
        <v/>
      </c>
    </row>
    <row r="76">
      <c r="A76" s="4" t="n"/>
      <c r="B76" s="4" t="n"/>
      <c r="C76" s="4" t="n"/>
      <c r="D76" s="4" t="n"/>
      <c r="E76" s="5" t="n"/>
      <c r="F76" s="4" t="n"/>
      <c r="G76" s="7">
        <f>IF(F76="","",INDEX('Buys (Lots)'!$D:$D,MATCH(F76,'Buys (Lots)'!$A:$A,0)))</f>
        <v/>
      </c>
      <c r="H76" s="6">
        <f>IF(F76="","",ROUND(INDEX('Buys (Lots)'!$G:$G,MATCH(F76,'Buys (Lots)'!$A:$A,0))*D76,2))</f>
        <v/>
      </c>
      <c r="I76" s="4" t="n"/>
      <c r="J76" s="7">
        <f>IF(F76="","",IF(--A76&gt;EDATE(--G76,12),"Long-term","Short-term"))</f>
        <v/>
      </c>
      <c r="K76" s="6">
        <f>IF(F76="","",E76-H76)</f>
        <v/>
      </c>
      <c r="L76" s="7">
        <f>IF(F76="","",IF(J76="Long-term","K","H"))</f>
        <v/>
      </c>
      <c r="M76" s="7">
        <f>IF(OR(F76="",I76=""),"",IF(ROUND(I76,2)&lt;&gt;ROUND(H76,2),"B",""))</f>
        <v/>
      </c>
      <c r="N76" s="7" t="n"/>
      <c r="O76" s="7">
        <f>IF(F76="","",IF(LOWER(TRIM(INDEX('Buys (Lots)'!$B:$B,MATCH(F76,'Buys (Lots)'!$A:$A,0))))=LOWER(TRIM(C76)),"OK","CHECK: lot is from a different wallet/exchange"))</f>
        <v/>
      </c>
    </row>
    <row r="77">
      <c r="A77" s="4" t="n"/>
      <c r="B77" s="4" t="n"/>
      <c r="C77" s="4" t="n"/>
      <c r="D77" s="4" t="n"/>
      <c r="E77" s="5" t="n"/>
      <c r="F77" s="4" t="n"/>
      <c r="G77" s="7">
        <f>IF(F77="","",INDEX('Buys (Lots)'!$D:$D,MATCH(F77,'Buys (Lots)'!$A:$A,0)))</f>
        <v/>
      </c>
      <c r="H77" s="6">
        <f>IF(F77="","",ROUND(INDEX('Buys (Lots)'!$G:$G,MATCH(F77,'Buys (Lots)'!$A:$A,0))*D77,2))</f>
        <v/>
      </c>
      <c r="I77" s="4" t="n"/>
      <c r="J77" s="7">
        <f>IF(F77="","",IF(--A77&gt;EDATE(--G77,12),"Long-term","Short-term"))</f>
        <v/>
      </c>
      <c r="K77" s="6">
        <f>IF(F77="","",E77-H77)</f>
        <v/>
      </c>
      <c r="L77" s="7">
        <f>IF(F77="","",IF(J77="Long-term","K","H"))</f>
        <v/>
      </c>
      <c r="M77" s="7">
        <f>IF(OR(F77="",I77=""),"",IF(ROUND(I77,2)&lt;&gt;ROUND(H77,2),"B",""))</f>
        <v/>
      </c>
      <c r="N77" s="7" t="n"/>
      <c r="O77" s="7">
        <f>IF(F77="","",IF(LOWER(TRIM(INDEX('Buys (Lots)'!$B:$B,MATCH(F77,'Buys (Lots)'!$A:$A,0))))=LOWER(TRIM(C77)),"OK","CHECK: lot is from a different wallet/exchange"))</f>
        <v/>
      </c>
    </row>
    <row r="78">
      <c r="A78" s="4" t="n"/>
      <c r="B78" s="4" t="n"/>
      <c r="C78" s="4" t="n"/>
      <c r="D78" s="4" t="n"/>
      <c r="E78" s="5" t="n"/>
      <c r="F78" s="4" t="n"/>
      <c r="G78" s="7">
        <f>IF(F78="","",INDEX('Buys (Lots)'!$D:$D,MATCH(F78,'Buys (Lots)'!$A:$A,0)))</f>
        <v/>
      </c>
      <c r="H78" s="6">
        <f>IF(F78="","",ROUND(INDEX('Buys (Lots)'!$G:$G,MATCH(F78,'Buys (Lots)'!$A:$A,0))*D78,2))</f>
        <v/>
      </c>
      <c r="I78" s="4" t="n"/>
      <c r="J78" s="7">
        <f>IF(F78="","",IF(--A78&gt;EDATE(--G78,12),"Long-term","Short-term"))</f>
        <v/>
      </c>
      <c r="K78" s="6">
        <f>IF(F78="","",E78-H78)</f>
        <v/>
      </c>
      <c r="L78" s="7">
        <f>IF(F78="","",IF(J78="Long-term","K","H"))</f>
        <v/>
      </c>
      <c r="M78" s="7">
        <f>IF(OR(F78="",I78=""),"",IF(ROUND(I78,2)&lt;&gt;ROUND(H78,2),"B",""))</f>
        <v/>
      </c>
      <c r="N78" s="7" t="n"/>
      <c r="O78" s="7">
        <f>IF(F78="","",IF(LOWER(TRIM(INDEX('Buys (Lots)'!$B:$B,MATCH(F78,'Buys (Lots)'!$A:$A,0))))=LOWER(TRIM(C78)),"OK","CHECK: lot is from a different wallet/exchange"))</f>
        <v/>
      </c>
    </row>
    <row r="79">
      <c r="A79" s="4" t="n"/>
      <c r="B79" s="4" t="n"/>
      <c r="C79" s="4" t="n"/>
      <c r="D79" s="4" t="n"/>
      <c r="E79" s="5" t="n"/>
      <c r="F79" s="4" t="n"/>
      <c r="G79" s="7">
        <f>IF(F79="","",INDEX('Buys (Lots)'!$D:$D,MATCH(F79,'Buys (Lots)'!$A:$A,0)))</f>
        <v/>
      </c>
      <c r="H79" s="6">
        <f>IF(F79="","",ROUND(INDEX('Buys (Lots)'!$G:$G,MATCH(F79,'Buys (Lots)'!$A:$A,0))*D79,2))</f>
        <v/>
      </c>
      <c r="I79" s="4" t="n"/>
      <c r="J79" s="7">
        <f>IF(F79="","",IF(--A79&gt;EDATE(--G79,12),"Long-term","Short-term"))</f>
        <v/>
      </c>
      <c r="K79" s="6">
        <f>IF(F79="","",E79-H79)</f>
        <v/>
      </c>
      <c r="L79" s="7">
        <f>IF(F79="","",IF(J79="Long-term","K","H"))</f>
        <v/>
      </c>
      <c r="M79" s="7">
        <f>IF(OR(F79="",I79=""),"",IF(ROUND(I79,2)&lt;&gt;ROUND(H79,2),"B",""))</f>
        <v/>
      </c>
      <c r="N79" s="7" t="n"/>
      <c r="O79" s="7">
        <f>IF(F79="","",IF(LOWER(TRIM(INDEX('Buys (Lots)'!$B:$B,MATCH(F79,'Buys (Lots)'!$A:$A,0))))=LOWER(TRIM(C79)),"OK","CHECK: lot is from a different wallet/exchange"))</f>
        <v/>
      </c>
    </row>
    <row r="80">
      <c r="A80" s="4" t="n"/>
      <c r="B80" s="4" t="n"/>
      <c r="C80" s="4" t="n"/>
      <c r="D80" s="4" t="n"/>
      <c r="E80" s="5" t="n"/>
      <c r="F80" s="4" t="n"/>
      <c r="G80" s="7">
        <f>IF(F80="","",INDEX('Buys (Lots)'!$D:$D,MATCH(F80,'Buys (Lots)'!$A:$A,0)))</f>
        <v/>
      </c>
      <c r="H80" s="6">
        <f>IF(F80="","",ROUND(INDEX('Buys (Lots)'!$G:$G,MATCH(F80,'Buys (Lots)'!$A:$A,0))*D80,2))</f>
        <v/>
      </c>
      <c r="I80" s="4" t="n"/>
      <c r="J80" s="7">
        <f>IF(F80="","",IF(--A80&gt;EDATE(--G80,12),"Long-term","Short-term"))</f>
        <v/>
      </c>
      <c r="K80" s="6">
        <f>IF(F80="","",E80-H80)</f>
        <v/>
      </c>
      <c r="L80" s="7">
        <f>IF(F80="","",IF(J80="Long-term","K","H"))</f>
        <v/>
      </c>
      <c r="M80" s="7">
        <f>IF(OR(F80="",I80=""),"",IF(ROUND(I80,2)&lt;&gt;ROUND(H80,2),"B",""))</f>
        <v/>
      </c>
      <c r="N80" s="7" t="n"/>
      <c r="O80" s="7">
        <f>IF(F80="","",IF(LOWER(TRIM(INDEX('Buys (Lots)'!$B:$B,MATCH(F80,'Buys (Lots)'!$A:$A,0))))=LOWER(TRIM(C80)),"OK","CHECK: lot is from a different wallet/exchange"))</f>
        <v/>
      </c>
    </row>
    <row r="81">
      <c r="A81" s="4" t="n"/>
      <c r="B81" s="4" t="n"/>
      <c r="C81" s="4" t="n"/>
      <c r="D81" s="4" t="n"/>
      <c r="E81" s="5" t="n"/>
      <c r="F81" s="4" t="n"/>
      <c r="G81" s="7">
        <f>IF(F81="","",INDEX('Buys (Lots)'!$D:$D,MATCH(F81,'Buys (Lots)'!$A:$A,0)))</f>
        <v/>
      </c>
      <c r="H81" s="6">
        <f>IF(F81="","",ROUND(INDEX('Buys (Lots)'!$G:$G,MATCH(F81,'Buys (Lots)'!$A:$A,0))*D81,2))</f>
        <v/>
      </c>
      <c r="I81" s="4" t="n"/>
      <c r="J81" s="7">
        <f>IF(F81="","",IF(--A81&gt;EDATE(--G81,12),"Long-term","Short-term"))</f>
        <v/>
      </c>
      <c r="K81" s="6">
        <f>IF(F81="","",E81-H81)</f>
        <v/>
      </c>
      <c r="L81" s="7">
        <f>IF(F81="","",IF(J81="Long-term","K","H"))</f>
        <v/>
      </c>
      <c r="M81" s="7">
        <f>IF(OR(F81="",I81=""),"",IF(ROUND(I81,2)&lt;&gt;ROUND(H81,2),"B",""))</f>
        <v/>
      </c>
      <c r="N81" s="7" t="n"/>
      <c r="O81" s="7">
        <f>IF(F81="","",IF(LOWER(TRIM(INDEX('Buys (Lots)'!$B:$B,MATCH(F81,'Buys (Lots)'!$A:$A,0))))=LOWER(TRIM(C81)),"OK","CHECK: lot is from a different wallet/exchange"))</f>
        <v/>
      </c>
    </row>
    <row r="82">
      <c r="A82" s="4" t="n"/>
      <c r="B82" s="4" t="n"/>
      <c r="C82" s="4" t="n"/>
      <c r="D82" s="4" t="n"/>
      <c r="E82" s="5" t="n"/>
      <c r="F82" s="4" t="n"/>
      <c r="G82" s="7">
        <f>IF(F82="","",INDEX('Buys (Lots)'!$D:$D,MATCH(F82,'Buys (Lots)'!$A:$A,0)))</f>
        <v/>
      </c>
      <c r="H82" s="6">
        <f>IF(F82="","",ROUND(INDEX('Buys (Lots)'!$G:$G,MATCH(F82,'Buys (Lots)'!$A:$A,0))*D82,2))</f>
        <v/>
      </c>
      <c r="I82" s="4" t="n"/>
      <c r="J82" s="7">
        <f>IF(F82="","",IF(--A82&gt;EDATE(--G82,12),"Long-term","Short-term"))</f>
        <v/>
      </c>
      <c r="K82" s="6">
        <f>IF(F82="","",E82-H82)</f>
        <v/>
      </c>
      <c r="L82" s="7">
        <f>IF(F82="","",IF(J82="Long-term","K","H"))</f>
        <v/>
      </c>
      <c r="M82" s="7">
        <f>IF(OR(F82="",I82=""),"",IF(ROUND(I82,2)&lt;&gt;ROUND(H82,2),"B",""))</f>
        <v/>
      </c>
      <c r="N82" s="7" t="n"/>
      <c r="O82" s="7">
        <f>IF(F82="","",IF(LOWER(TRIM(INDEX('Buys (Lots)'!$B:$B,MATCH(F82,'Buys (Lots)'!$A:$A,0))))=LOWER(TRIM(C82)),"OK","CHECK: lot is from a different wallet/exchange"))</f>
        <v/>
      </c>
    </row>
    <row r="83">
      <c r="A83" s="4" t="n"/>
      <c r="B83" s="4" t="n"/>
      <c r="C83" s="4" t="n"/>
      <c r="D83" s="4" t="n"/>
      <c r="E83" s="5" t="n"/>
      <c r="F83" s="4" t="n"/>
      <c r="G83" s="7">
        <f>IF(F83="","",INDEX('Buys (Lots)'!$D:$D,MATCH(F83,'Buys (Lots)'!$A:$A,0)))</f>
        <v/>
      </c>
      <c r="H83" s="6">
        <f>IF(F83="","",ROUND(INDEX('Buys (Lots)'!$G:$G,MATCH(F83,'Buys (Lots)'!$A:$A,0))*D83,2))</f>
        <v/>
      </c>
      <c r="I83" s="4" t="n"/>
      <c r="J83" s="7">
        <f>IF(F83="","",IF(--A83&gt;EDATE(--G83,12),"Long-term","Short-term"))</f>
        <v/>
      </c>
      <c r="K83" s="6">
        <f>IF(F83="","",E83-H83)</f>
        <v/>
      </c>
      <c r="L83" s="7">
        <f>IF(F83="","",IF(J83="Long-term","K","H"))</f>
        <v/>
      </c>
      <c r="M83" s="7">
        <f>IF(OR(F83="",I83=""),"",IF(ROUND(I83,2)&lt;&gt;ROUND(H83,2),"B",""))</f>
        <v/>
      </c>
      <c r="N83" s="7" t="n"/>
      <c r="O83" s="7">
        <f>IF(F83="","",IF(LOWER(TRIM(INDEX('Buys (Lots)'!$B:$B,MATCH(F83,'Buys (Lots)'!$A:$A,0))))=LOWER(TRIM(C83)),"OK","CHECK: lot is from a different wallet/exchange"))</f>
        <v/>
      </c>
    </row>
    <row r="84">
      <c r="A84" s="4" t="n"/>
      <c r="B84" s="4" t="n"/>
      <c r="C84" s="4" t="n"/>
      <c r="D84" s="4" t="n"/>
      <c r="E84" s="5" t="n"/>
      <c r="F84" s="4" t="n"/>
      <c r="G84" s="7">
        <f>IF(F84="","",INDEX('Buys (Lots)'!$D:$D,MATCH(F84,'Buys (Lots)'!$A:$A,0)))</f>
        <v/>
      </c>
      <c r="H84" s="6">
        <f>IF(F84="","",ROUND(INDEX('Buys (Lots)'!$G:$G,MATCH(F84,'Buys (Lots)'!$A:$A,0))*D84,2))</f>
        <v/>
      </c>
      <c r="I84" s="4" t="n"/>
      <c r="J84" s="7">
        <f>IF(F84="","",IF(--A84&gt;EDATE(--G84,12),"Long-term","Short-term"))</f>
        <v/>
      </c>
      <c r="K84" s="6">
        <f>IF(F84="","",E84-H84)</f>
        <v/>
      </c>
      <c r="L84" s="7">
        <f>IF(F84="","",IF(J84="Long-term","K","H"))</f>
        <v/>
      </c>
      <c r="M84" s="7">
        <f>IF(OR(F84="",I84=""),"",IF(ROUND(I84,2)&lt;&gt;ROUND(H84,2),"B",""))</f>
        <v/>
      </c>
      <c r="N84" s="7" t="n"/>
      <c r="O84" s="7">
        <f>IF(F84="","",IF(LOWER(TRIM(INDEX('Buys (Lots)'!$B:$B,MATCH(F84,'Buys (Lots)'!$A:$A,0))))=LOWER(TRIM(C84)),"OK","CHECK: lot is from a different wallet/exchange"))</f>
        <v/>
      </c>
    </row>
    <row r="85">
      <c r="A85" s="4" t="n"/>
      <c r="B85" s="4" t="n"/>
      <c r="C85" s="4" t="n"/>
      <c r="D85" s="4" t="n"/>
      <c r="E85" s="5" t="n"/>
      <c r="F85" s="4" t="n"/>
      <c r="G85" s="7">
        <f>IF(F85="","",INDEX('Buys (Lots)'!$D:$D,MATCH(F85,'Buys (Lots)'!$A:$A,0)))</f>
        <v/>
      </c>
      <c r="H85" s="6">
        <f>IF(F85="","",ROUND(INDEX('Buys (Lots)'!$G:$G,MATCH(F85,'Buys (Lots)'!$A:$A,0))*D85,2))</f>
        <v/>
      </c>
      <c r="I85" s="4" t="n"/>
      <c r="J85" s="7">
        <f>IF(F85="","",IF(--A85&gt;EDATE(--G85,12),"Long-term","Short-term"))</f>
        <v/>
      </c>
      <c r="K85" s="6">
        <f>IF(F85="","",E85-H85)</f>
        <v/>
      </c>
      <c r="L85" s="7">
        <f>IF(F85="","",IF(J85="Long-term","K","H"))</f>
        <v/>
      </c>
      <c r="M85" s="7">
        <f>IF(OR(F85="",I85=""),"",IF(ROUND(I85,2)&lt;&gt;ROUND(H85,2),"B",""))</f>
        <v/>
      </c>
      <c r="N85" s="7" t="n"/>
      <c r="O85" s="7">
        <f>IF(F85="","",IF(LOWER(TRIM(INDEX('Buys (Lots)'!$B:$B,MATCH(F85,'Buys (Lots)'!$A:$A,0))))=LOWER(TRIM(C85)),"OK","CHECK: lot is from a different wallet/exchange"))</f>
        <v/>
      </c>
    </row>
    <row r="86">
      <c r="A86" s="4" t="n"/>
      <c r="B86" s="4" t="n"/>
      <c r="C86" s="4" t="n"/>
      <c r="D86" s="4" t="n"/>
      <c r="E86" s="5" t="n"/>
      <c r="F86" s="4" t="n"/>
      <c r="G86" s="7">
        <f>IF(F86="","",INDEX('Buys (Lots)'!$D:$D,MATCH(F86,'Buys (Lots)'!$A:$A,0)))</f>
        <v/>
      </c>
      <c r="H86" s="6">
        <f>IF(F86="","",ROUND(INDEX('Buys (Lots)'!$G:$G,MATCH(F86,'Buys (Lots)'!$A:$A,0))*D86,2))</f>
        <v/>
      </c>
      <c r="I86" s="4" t="n"/>
      <c r="J86" s="7">
        <f>IF(F86="","",IF(--A86&gt;EDATE(--G86,12),"Long-term","Short-term"))</f>
        <v/>
      </c>
      <c r="K86" s="6">
        <f>IF(F86="","",E86-H86)</f>
        <v/>
      </c>
      <c r="L86" s="7">
        <f>IF(F86="","",IF(J86="Long-term","K","H"))</f>
        <v/>
      </c>
      <c r="M86" s="7">
        <f>IF(OR(F86="",I86=""),"",IF(ROUND(I86,2)&lt;&gt;ROUND(H86,2),"B",""))</f>
        <v/>
      </c>
      <c r="N86" s="7" t="n"/>
      <c r="O86" s="7">
        <f>IF(F86="","",IF(LOWER(TRIM(INDEX('Buys (Lots)'!$B:$B,MATCH(F86,'Buys (Lots)'!$A:$A,0))))=LOWER(TRIM(C86)),"OK","CHECK: lot is from a different wallet/exchange"))</f>
        <v/>
      </c>
    </row>
    <row r="87">
      <c r="A87" s="4" t="n"/>
      <c r="B87" s="4" t="n"/>
      <c r="C87" s="4" t="n"/>
      <c r="D87" s="4" t="n"/>
      <c r="E87" s="5" t="n"/>
      <c r="F87" s="4" t="n"/>
      <c r="G87" s="7">
        <f>IF(F87="","",INDEX('Buys (Lots)'!$D:$D,MATCH(F87,'Buys (Lots)'!$A:$A,0)))</f>
        <v/>
      </c>
      <c r="H87" s="6">
        <f>IF(F87="","",ROUND(INDEX('Buys (Lots)'!$G:$G,MATCH(F87,'Buys (Lots)'!$A:$A,0))*D87,2))</f>
        <v/>
      </c>
      <c r="I87" s="4" t="n"/>
      <c r="J87" s="7">
        <f>IF(F87="","",IF(--A87&gt;EDATE(--G87,12),"Long-term","Short-term"))</f>
        <v/>
      </c>
      <c r="K87" s="6">
        <f>IF(F87="","",E87-H87)</f>
        <v/>
      </c>
      <c r="L87" s="7">
        <f>IF(F87="","",IF(J87="Long-term","K","H"))</f>
        <v/>
      </c>
      <c r="M87" s="7">
        <f>IF(OR(F87="",I87=""),"",IF(ROUND(I87,2)&lt;&gt;ROUND(H87,2),"B",""))</f>
        <v/>
      </c>
      <c r="N87" s="7" t="n"/>
      <c r="O87" s="7">
        <f>IF(F87="","",IF(LOWER(TRIM(INDEX('Buys (Lots)'!$B:$B,MATCH(F87,'Buys (Lots)'!$A:$A,0))))=LOWER(TRIM(C87)),"OK","CHECK: lot is from a different wallet/exchange"))</f>
        <v/>
      </c>
    </row>
    <row r="88">
      <c r="A88" s="4" t="n"/>
      <c r="B88" s="4" t="n"/>
      <c r="C88" s="4" t="n"/>
      <c r="D88" s="4" t="n"/>
      <c r="E88" s="5" t="n"/>
      <c r="F88" s="4" t="n"/>
      <c r="G88" s="7">
        <f>IF(F88="","",INDEX('Buys (Lots)'!$D:$D,MATCH(F88,'Buys (Lots)'!$A:$A,0)))</f>
        <v/>
      </c>
      <c r="H88" s="6">
        <f>IF(F88="","",ROUND(INDEX('Buys (Lots)'!$G:$G,MATCH(F88,'Buys (Lots)'!$A:$A,0))*D88,2))</f>
        <v/>
      </c>
      <c r="I88" s="4" t="n"/>
      <c r="J88" s="7">
        <f>IF(F88="","",IF(--A88&gt;EDATE(--G88,12),"Long-term","Short-term"))</f>
        <v/>
      </c>
      <c r="K88" s="6">
        <f>IF(F88="","",E88-H88)</f>
        <v/>
      </c>
      <c r="L88" s="7">
        <f>IF(F88="","",IF(J88="Long-term","K","H"))</f>
        <v/>
      </c>
      <c r="M88" s="7">
        <f>IF(OR(F88="",I88=""),"",IF(ROUND(I88,2)&lt;&gt;ROUND(H88,2),"B",""))</f>
        <v/>
      </c>
      <c r="N88" s="7" t="n"/>
      <c r="O88" s="7">
        <f>IF(F88="","",IF(LOWER(TRIM(INDEX('Buys (Lots)'!$B:$B,MATCH(F88,'Buys (Lots)'!$A:$A,0))))=LOWER(TRIM(C88)),"OK","CHECK: lot is from a different wallet/exchange"))</f>
        <v/>
      </c>
    </row>
    <row r="89">
      <c r="A89" s="4" t="n"/>
      <c r="B89" s="4" t="n"/>
      <c r="C89" s="4" t="n"/>
      <c r="D89" s="4" t="n"/>
      <c r="E89" s="5" t="n"/>
      <c r="F89" s="4" t="n"/>
      <c r="G89" s="7">
        <f>IF(F89="","",INDEX('Buys (Lots)'!$D:$D,MATCH(F89,'Buys (Lots)'!$A:$A,0)))</f>
        <v/>
      </c>
      <c r="H89" s="6">
        <f>IF(F89="","",ROUND(INDEX('Buys (Lots)'!$G:$G,MATCH(F89,'Buys (Lots)'!$A:$A,0))*D89,2))</f>
        <v/>
      </c>
      <c r="I89" s="4" t="n"/>
      <c r="J89" s="7">
        <f>IF(F89="","",IF(--A89&gt;EDATE(--G89,12),"Long-term","Short-term"))</f>
        <v/>
      </c>
      <c r="K89" s="6">
        <f>IF(F89="","",E89-H89)</f>
        <v/>
      </c>
      <c r="L89" s="7">
        <f>IF(F89="","",IF(J89="Long-term","K","H"))</f>
        <v/>
      </c>
      <c r="M89" s="7">
        <f>IF(OR(F89="",I89=""),"",IF(ROUND(I89,2)&lt;&gt;ROUND(H89,2),"B",""))</f>
        <v/>
      </c>
      <c r="N89" s="7" t="n"/>
      <c r="O89" s="7">
        <f>IF(F89="","",IF(LOWER(TRIM(INDEX('Buys (Lots)'!$B:$B,MATCH(F89,'Buys (Lots)'!$A:$A,0))))=LOWER(TRIM(C89)),"OK","CHECK: lot is from a different wallet/exchange"))</f>
        <v/>
      </c>
    </row>
    <row r="90">
      <c r="A90" s="4" t="n"/>
      <c r="B90" s="4" t="n"/>
      <c r="C90" s="4" t="n"/>
      <c r="D90" s="4" t="n"/>
      <c r="E90" s="5" t="n"/>
      <c r="F90" s="4" t="n"/>
      <c r="G90" s="7">
        <f>IF(F90="","",INDEX('Buys (Lots)'!$D:$D,MATCH(F90,'Buys (Lots)'!$A:$A,0)))</f>
        <v/>
      </c>
      <c r="H90" s="6">
        <f>IF(F90="","",ROUND(INDEX('Buys (Lots)'!$G:$G,MATCH(F90,'Buys (Lots)'!$A:$A,0))*D90,2))</f>
        <v/>
      </c>
      <c r="I90" s="4" t="n"/>
      <c r="J90" s="7">
        <f>IF(F90="","",IF(--A90&gt;EDATE(--G90,12),"Long-term","Short-term"))</f>
        <v/>
      </c>
      <c r="K90" s="6">
        <f>IF(F90="","",E90-H90)</f>
        <v/>
      </c>
      <c r="L90" s="7">
        <f>IF(F90="","",IF(J90="Long-term","K","H"))</f>
        <v/>
      </c>
      <c r="M90" s="7">
        <f>IF(OR(F90="",I90=""),"",IF(ROUND(I90,2)&lt;&gt;ROUND(H90,2),"B",""))</f>
        <v/>
      </c>
      <c r="N90" s="7" t="n"/>
      <c r="O90" s="7">
        <f>IF(F90="","",IF(LOWER(TRIM(INDEX('Buys (Lots)'!$B:$B,MATCH(F90,'Buys (Lots)'!$A:$A,0))))=LOWER(TRIM(C90)),"OK","CHECK: lot is from a different wallet/exchange"))</f>
        <v/>
      </c>
    </row>
    <row r="91">
      <c r="A91" s="4" t="n"/>
      <c r="B91" s="4" t="n"/>
      <c r="C91" s="4" t="n"/>
      <c r="D91" s="4" t="n"/>
      <c r="E91" s="5" t="n"/>
      <c r="F91" s="4" t="n"/>
      <c r="G91" s="7">
        <f>IF(F91="","",INDEX('Buys (Lots)'!$D:$D,MATCH(F91,'Buys (Lots)'!$A:$A,0)))</f>
        <v/>
      </c>
      <c r="H91" s="6">
        <f>IF(F91="","",ROUND(INDEX('Buys (Lots)'!$G:$G,MATCH(F91,'Buys (Lots)'!$A:$A,0))*D91,2))</f>
        <v/>
      </c>
      <c r="I91" s="4" t="n"/>
      <c r="J91" s="7">
        <f>IF(F91="","",IF(--A91&gt;EDATE(--G91,12),"Long-term","Short-term"))</f>
        <v/>
      </c>
      <c r="K91" s="6">
        <f>IF(F91="","",E91-H91)</f>
        <v/>
      </c>
      <c r="L91" s="7">
        <f>IF(F91="","",IF(J91="Long-term","K","H"))</f>
        <v/>
      </c>
      <c r="M91" s="7">
        <f>IF(OR(F91="",I91=""),"",IF(ROUND(I91,2)&lt;&gt;ROUND(H91,2),"B",""))</f>
        <v/>
      </c>
      <c r="N91" s="7" t="n"/>
      <c r="O91" s="7">
        <f>IF(F91="","",IF(LOWER(TRIM(INDEX('Buys (Lots)'!$B:$B,MATCH(F91,'Buys (Lots)'!$A:$A,0))))=LOWER(TRIM(C91)),"OK","CHECK: lot is from a different wallet/exchange"))</f>
        <v/>
      </c>
    </row>
    <row r="92">
      <c r="A92" s="4" t="n"/>
      <c r="B92" s="4" t="n"/>
      <c r="C92" s="4" t="n"/>
      <c r="D92" s="4" t="n"/>
      <c r="E92" s="5" t="n"/>
      <c r="F92" s="4" t="n"/>
      <c r="G92" s="7">
        <f>IF(F92="","",INDEX('Buys (Lots)'!$D:$D,MATCH(F92,'Buys (Lots)'!$A:$A,0)))</f>
        <v/>
      </c>
      <c r="H92" s="6">
        <f>IF(F92="","",ROUND(INDEX('Buys (Lots)'!$G:$G,MATCH(F92,'Buys (Lots)'!$A:$A,0))*D92,2))</f>
        <v/>
      </c>
      <c r="I92" s="4" t="n"/>
      <c r="J92" s="7">
        <f>IF(F92="","",IF(--A92&gt;EDATE(--G92,12),"Long-term","Short-term"))</f>
        <v/>
      </c>
      <c r="K92" s="6">
        <f>IF(F92="","",E92-H92)</f>
        <v/>
      </c>
      <c r="L92" s="7">
        <f>IF(F92="","",IF(J92="Long-term","K","H"))</f>
        <v/>
      </c>
      <c r="M92" s="7">
        <f>IF(OR(F92="",I92=""),"",IF(ROUND(I92,2)&lt;&gt;ROUND(H92,2),"B",""))</f>
        <v/>
      </c>
      <c r="N92" s="7" t="n"/>
      <c r="O92" s="7">
        <f>IF(F92="","",IF(LOWER(TRIM(INDEX('Buys (Lots)'!$B:$B,MATCH(F92,'Buys (Lots)'!$A:$A,0))))=LOWER(TRIM(C92)),"OK","CHECK: lot is from a different wallet/exchange"))</f>
        <v/>
      </c>
    </row>
    <row r="93">
      <c r="A93" s="4" t="n"/>
      <c r="B93" s="4" t="n"/>
      <c r="C93" s="4" t="n"/>
      <c r="D93" s="4" t="n"/>
      <c r="E93" s="5" t="n"/>
      <c r="F93" s="4" t="n"/>
      <c r="G93" s="7">
        <f>IF(F93="","",INDEX('Buys (Lots)'!$D:$D,MATCH(F93,'Buys (Lots)'!$A:$A,0)))</f>
        <v/>
      </c>
      <c r="H93" s="6">
        <f>IF(F93="","",ROUND(INDEX('Buys (Lots)'!$G:$G,MATCH(F93,'Buys (Lots)'!$A:$A,0))*D93,2))</f>
        <v/>
      </c>
      <c r="I93" s="4" t="n"/>
      <c r="J93" s="7">
        <f>IF(F93="","",IF(--A93&gt;EDATE(--G93,12),"Long-term","Short-term"))</f>
        <v/>
      </c>
      <c r="K93" s="6">
        <f>IF(F93="","",E93-H93)</f>
        <v/>
      </c>
      <c r="L93" s="7">
        <f>IF(F93="","",IF(J93="Long-term","K","H"))</f>
        <v/>
      </c>
      <c r="M93" s="7">
        <f>IF(OR(F93="",I93=""),"",IF(ROUND(I93,2)&lt;&gt;ROUND(H93,2),"B",""))</f>
        <v/>
      </c>
      <c r="N93" s="7" t="n"/>
      <c r="O93" s="7">
        <f>IF(F93="","",IF(LOWER(TRIM(INDEX('Buys (Lots)'!$B:$B,MATCH(F93,'Buys (Lots)'!$A:$A,0))))=LOWER(TRIM(C93)),"OK","CHECK: lot is from a different wallet/exchange"))</f>
        <v/>
      </c>
    </row>
    <row r="94">
      <c r="A94" s="4" t="n"/>
      <c r="B94" s="4" t="n"/>
      <c r="C94" s="4" t="n"/>
      <c r="D94" s="4" t="n"/>
      <c r="E94" s="5" t="n"/>
      <c r="F94" s="4" t="n"/>
      <c r="G94" s="7">
        <f>IF(F94="","",INDEX('Buys (Lots)'!$D:$D,MATCH(F94,'Buys (Lots)'!$A:$A,0)))</f>
        <v/>
      </c>
      <c r="H94" s="6">
        <f>IF(F94="","",ROUND(INDEX('Buys (Lots)'!$G:$G,MATCH(F94,'Buys (Lots)'!$A:$A,0))*D94,2))</f>
        <v/>
      </c>
      <c r="I94" s="4" t="n"/>
      <c r="J94" s="7">
        <f>IF(F94="","",IF(--A94&gt;EDATE(--G94,12),"Long-term","Short-term"))</f>
        <v/>
      </c>
      <c r="K94" s="6">
        <f>IF(F94="","",E94-H94)</f>
        <v/>
      </c>
      <c r="L94" s="7">
        <f>IF(F94="","",IF(J94="Long-term","K","H"))</f>
        <v/>
      </c>
      <c r="M94" s="7">
        <f>IF(OR(F94="",I94=""),"",IF(ROUND(I94,2)&lt;&gt;ROUND(H94,2),"B",""))</f>
        <v/>
      </c>
      <c r="N94" s="7" t="n"/>
      <c r="O94" s="7">
        <f>IF(F94="","",IF(LOWER(TRIM(INDEX('Buys (Lots)'!$B:$B,MATCH(F94,'Buys (Lots)'!$A:$A,0))))=LOWER(TRIM(C94)),"OK","CHECK: lot is from a different wallet/exchange"))</f>
        <v/>
      </c>
    </row>
    <row r="95">
      <c r="A95" s="4" t="n"/>
      <c r="B95" s="4" t="n"/>
      <c r="C95" s="4" t="n"/>
      <c r="D95" s="4" t="n"/>
      <c r="E95" s="5" t="n"/>
      <c r="F95" s="4" t="n"/>
      <c r="G95" s="7">
        <f>IF(F95="","",INDEX('Buys (Lots)'!$D:$D,MATCH(F95,'Buys (Lots)'!$A:$A,0)))</f>
        <v/>
      </c>
      <c r="H95" s="6">
        <f>IF(F95="","",ROUND(INDEX('Buys (Lots)'!$G:$G,MATCH(F95,'Buys (Lots)'!$A:$A,0))*D95,2))</f>
        <v/>
      </c>
      <c r="I95" s="4" t="n"/>
      <c r="J95" s="7">
        <f>IF(F95="","",IF(--A95&gt;EDATE(--G95,12),"Long-term","Short-term"))</f>
        <v/>
      </c>
      <c r="K95" s="6">
        <f>IF(F95="","",E95-H95)</f>
        <v/>
      </c>
      <c r="L95" s="7">
        <f>IF(F95="","",IF(J95="Long-term","K","H"))</f>
        <v/>
      </c>
      <c r="M95" s="7">
        <f>IF(OR(F95="",I95=""),"",IF(ROUND(I95,2)&lt;&gt;ROUND(H95,2),"B",""))</f>
        <v/>
      </c>
      <c r="N95" s="7" t="n"/>
      <c r="O95" s="7">
        <f>IF(F95="","",IF(LOWER(TRIM(INDEX('Buys (Lots)'!$B:$B,MATCH(F95,'Buys (Lots)'!$A:$A,0))))=LOWER(TRIM(C95)),"OK","CHECK: lot is from a different wallet/exchange"))</f>
        <v/>
      </c>
    </row>
    <row r="96">
      <c r="A96" s="4" t="n"/>
      <c r="B96" s="4" t="n"/>
      <c r="C96" s="4" t="n"/>
      <c r="D96" s="4" t="n"/>
      <c r="E96" s="5" t="n"/>
      <c r="F96" s="4" t="n"/>
      <c r="G96" s="7">
        <f>IF(F96="","",INDEX('Buys (Lots)'!$D:$D,MATCH(F96,'Buys (Lots)'!$A:$A,0)))</f>
        <v/>
      </c>
      <c r="H96" s="6">
        <f>IF(F96="","",ROUND(INDEX('Buys (Lots)'!$G:$G,MATCH(F96,'Buys (Lots)'!$A:$A,0))*D96,2))</f>
        <v/>
      </c>
      <c r="I96" s="4" t="n"/>
      <c r="J96" s="7">
        <f>IF(F96="","",IF(--A96&gt;EDATE(--G96,12),"Long-term","Short-term"))</f>
        <v/>
      </c>
      <c r="K96" s="6">
        <f>IF(F96="","",E96-H96)</f>
        <v/>
      </c>
      <c r="L96" s="7">
        <f>IF(F96="","",IF(J96="Long-term","K","H"))</f>
        <v/>
      </c>
      <c r="M96" s="7">
        <f>IF(OR(F96="",I96=""),"",IF(ROUND(I96,2)&lt;&gt;ROUND(H96,2),"B",""))</f>
        <v/>
      </c>
      <c r="N96" s="7" t="n"/>
      <c r="O96" s="7">
        <f>IF(F96="","",IF(LOWER(TRIM(INDEX('Buys (Lots)'!$B:$B,MATCH(F96,'Buys (Lots)'!$A:$A,0))))=LOWER(TRIM(C96)),"OK","CHECK: lot is from a different wallet/exchange"))</f>
        <v/>
      </c>
    </row>
    <row r="97">
      <c r="A97" s="4" t="n"/>
      <c r="B97" s="4" t="n"/>
      <c r="C97" s="4" t="n"/>
      <c r="D97" s="4" t="n"/>
      <c r="E97" s="5" t="n"/>
      <c r="F97" s="4" t="n"/>
      <c r="G97" s="7">
        <f>IF(F97="","",INDEX('Buys (Lots)'!$D:$D,MATCH(F97,'Buys (Lots)'!$A:$A,0)))</f>
        <v/>
      </c>
      <c r="H97" s="6">
        <f>IF(F97="","",ROUND(INDEX('Buys (Lots)'!$G:$G,MATCH(F97,'Buys (Lots)'!$A:$A,0))*D97,2))</f>
        <v/>
      </c>
      <c r="I97" s="4" t="n"/>
      <c r="J97" s="7">
        <f>IF(F97="","",IF(--A97&gt;EDATE(--G97,12),"Long-term","Short-term"))</f>
        <v/>
      </c>
      <c r="K97" s="6">
        <f>IF(F97="","",E97-H97)</f>
        <v/>
      </c>
      <c r="L97" s="7">
        <f>IF(F97="","",IF(J97="Long-term","K","H"))</f>
        <v/>
      </c>
      <c r="M97" s="7">
        <f>IF(OR(F97="",I97=""),"",IF(ROUND(I97,2)&lt;&gt;ROUND(H97,2),"B",""))</f>
        <v/>
      </c>
      <c r="N97" s="7" t="n"/>
      <c r="O97" s="7">
        <f>IF(F97="","",IF(LOWER(TRIM(INDEX('Buys (Lots)'!$B:$B,MATCH(F97,'Buys (Lots)'!$A:$A,0))))=LOWER(TRIM(C97)),"OK","CHECK: lot is from a different wallet/exchange"))</f>
        <v/>
      </c>
    </row>
    <row r="98">
      <c r="A98" s="4" t="n"/>
      <c r="B98" s="4" t="n"/>
      <c r="C98" s="4" t="n"/>
      <c r="D98" s="4" t="n"/>
      <c r="E98" s="5" t="n"/>
      <c r="F98" s="4" t="n"/>
      <c r="G98" s="7">
        <f>IF(F98="","",INDEX('Buys (Lots)'!$D:$D,MATCH(F98,'Buys (Lots)'!$A:$A,0)))</f>
        <v/>
      </c>
      <c r="H98" s="6">
        <f>IF(F98="","",ROUND(INDEX('Buys (Lots)'!$G:$G,MATCH(F98,'Buys (Lots)'!$A:$A,0))*D98,2))</f>
        <v/>
      </c>
      <c r="I98" s="4" t="n"/>
      <c r="J98" s="7">
        <f>IF(F98="","",IF(--A98&gt;EDATE(--G98,12),"Long-term","Short-term"))</f>
        <v/>
      </c>
      <c r="K98" s="6">
        <f>IF(F98="","",E98-H98)</f>
        <v/>
      </c>
      <c r="L98" s="7">
        <f>IF(F98="","",IF(J98="Long-term","K","H"))</f>
        <v/>
      </c>
      <c r="M98" s="7">
        <f>IF(OR(F98="",I98=""),"",IF(ROUND(I98,2)&lt;&gt;ROUND(H98,2),"B",""))</f>
        <v/>
      </c>
      <c r="N98" s="7" t="n"/>
      <c r="O98" s="7">
        <f>IF(F98="","",IF(LOWER(TRIM(INDEX('Buys (Lots)'!$B:$B,MATCH(F98,'Buys (Lots)'!$A:$A,0))))=LOWER(TRIM(C98)),"OK","CHECK: lot is from a different wallet/exchange"))</f>
        <v/>
      </c>
    </row>
    <row r="99">
      <c r="A99" s="4" t="n"/>
      <c r="B99" s="4" t="n"/>
      <c r="C99" s="4" t="n"/>
      <c r="D99" s="4" t="n"/>
      <c r="E99" s="5" t="n"/>
      <c r="F99" s="4" t="n"/>
      <c r="G99" s="7">
        <f>IF(F99="","",INDEX('Buys (Lots)'!$D:$D,MATCH(F99,'Buys (Lots)'!$A:$A,0)))</f>
        <v/>
      </c>
      <c r="H99" s="6">
        <f>IF(F99="","",ROUND(INDEX('Buys (Lots)'!$G:$G,MATCH(F99,'Buys (Lots)'!$A:$A,0))*D99,2))</f>
        <v/>
      </c>
      <c r="I99" s="4" t="n"/>
      <c r="J99" s="7">
        <f>IF(F99="","",IF(--A99&gt;EDATE(--G99,12),"Long-term","Short-term"))</f>
        <v/>
      </c>
      <c r="K99" s="6">
        <f>IF(F99="","",E99-H99)</f>
        <v/>
      </c>
      <c r="L99" s="7">
        <f>IF(F99="","",IF(J99="Long-term","K","H"))</f>
        <v/>
      </c>
      <c r="M99" s="7">
        <f>IF(OR(F99="",I99=""),"",IF(ROUND(I99,2)&lt;&gt;ROUND(H99,2),"B",""))</f>
        <v/>
      </c>
      <c r="N99" s="7" t="n"/>
      <c r="O99" s="7">
        <f>IF(F99="","",IF(LOWER(TRIM(INDEX('Buys (Lots)'!$B:$B,MATCH(F99,'Buys (Lots)'!$A:$A,0))))=LOWER(TRIM(C99)),"OK","CHECK: lot is from a different wallet/exchange"))</f>
        <v/>
      </c>
    </row>
    <row r="100">
      <c r="A100" s="4" t="n"/>
      <c r="B100" s="4" t="n"/>
      <c r="C100" s="4" t="n"/>
      <c r="D100" s="4" t="n"/>
      <c r="E100" s="5" t="n"/>
      <c r="F100" s="4" t="n"/>
      <c r="G100" s="7">
        <f>IF(F100="","",INDEX('Buys (Lots)'!$D:$D,MATCH(F100,'Buys (Lots)'!$A:$A,0)))</f>
        <v/>
      </c>
      <c r="H100" s="6">
        <f>IF(F100="","",ROUND(INDEX('Buys (Lots)'!$G:$G,MATCH(F100,'Buys (Lots)'!$A:$A,0))*D100,2))</f>
        <v/>
      </c>
      <c r="I100" s="4" t="n"/>
      <c r="J100" s="7">
        <f>IF(F100="","",IF(--A100&gt;EDATE(--G100,12),"Long-term","Short-term"))</f>
        <v/>
      </c>
      <c r="K100" s="6">
        <f>IF(F100="","",E100-H100)</f>
        <v/>
      </c>
      <c r="L100" s="7">
        <f>IF(F100="","",IF(J100="Long-term","K","H"))</f>
        <v/>
      </c>
      <c r="M100" s="7">
        <f>IF(OR(F100="",I100=""),"",IF(ROUND(I100,2)&lt;&gt;ROUND(H100,2),"B",""))</f>
        <v/>
      </c>
      <c r="N100" s="7" t="n"/>
      <c r="O100" s="7">
        <f>IF(F100="","",IF(LOWER(TRIM(INDEX('Buys (Lots)'!$B:$B,MATCH(F100,'Buys (Lots)'!$A:$A,0))))=LOWER(TRIM(C100)),"OK","CHECK: lot is from a different wallet/exchange"))</f>
        <v/>
      </c>
    </row>
    <row r="101">
      <c r="A101" s="4" t="n"/>
      <c r="B101" s="4" t="n"/>
      <c r="C101" s="4" t="n"/>
      <c r="D101" s="4" t="n"/>
      <c r="E101" s="5" t="n"/>
      <c r="F101" s="4" t="n"/>
      <c r="G101" s="7">
        <f>IF(F101="","",INDEX('Buys (Lots)'!$D:$D,MATCH(F101,'Buys (Lots)'!$A:$A,0)))</f>
        <v/>
      </c>
      <c r="H101" s="6">
        <f>IF(F101="","",ROUND(INDEX('Buys (Lots)'!$G:$G,MATCH(F101,'Buys (Lots)'!$A:$A,0))*D101,2))</f>
        <v/>
      </c>
      <c r="I101" s="4" t="n"/>
      <c r="J101" s="7">
        <f>IF(F101="","",IF(--A101&gt;EDATE(--G101,12),"Long-term","Short-term"))</f>
        <v/>
      </c>
      <c r="K101" s="6">
        <f>IF(F101="","",E101-H101)</f>
        <v/>
      </c>
      <c r="L101" s="7">
        <f>IF(F101="","",IF(J101="Long-term","K","H"))</f>
        <v/>
      </c>
      <c r="M101" s="7">
        <f>IF(OR(F101="",I101=""),"",IF(ROUND(I101,2)&lt;&gt;ROUND(H101,2),"B",""))</f>
        <v/>
      </c>
      <c r="N101" s="7" t="n"/>
      <c r="O101" s="7">
        <f>IF(F101="","",IF(LOWER(TRIM(INDEX('Buys (Lots)'!$B:$B,MATCH(F101,'Buys (Lots)'!$A:$A,0))))=LOWER(TRIM(C101)),"OK","CHECK: lot is from a different wallet/exchange"))</f>
        <v/>
      </c>
    </row>
    <row r="102">
      <c r="A102" s="4" t="n"/>
      <c r="B102" s="4" t="n"/>
      <c r="C102" s="4" t="n"/>
      <c r="D102" s="4" t="n"/>
      <c r="E102" s="5" t="n"/>
      <c r="F102" s="4" t="n"/>
      <c r="G102" s="7">
        <f>IF(F102="","",INDEX('Buys (Lots)'!$D:$D,MATCH(F102,'Buys (Lots)'!$A:$A,0)))</f>
        <v/>
      </c>
      <c r="H102" s="6">
        <f>IF(F102="","",ROUND(INDEX('Buys (Lots)'!$G:$G,MATCH(F102,'Buys (Lots)'!$A:$A,0))*D102,2))</f>
        <v/>
      </c>
      <c r="I102" s="4" t="n"/>
      <c r="J102" s="7">
        <f>IF(F102="","",IF(--A102&gt;EDATE(--G102,12),"Long-term","Short-term"))</f>
        <v/>
      </c>
      <c r="K102" s="6">
        <f>IF(F102="","",E102-H102)</f>
        <v/>
      </c>
      <c r="L102" s="7">
        <f>IF(F102="","",IF(J102="Long-term","K","H"))</f>
        <v/>
      </c>
      <c r="M102" s="7">
        <f>IF(OR(F102="",I102=""),"",IF(ROUND(I102,2)&lt;&gt;ROUND(H102,2),"B",""))</f>
        <v/>
      </c>
      <c r="N102" s="7" t="n"/>
      <c r="O102" s="7">
        <f>IF(F102="","",IF(LOWER(TRIM(INDEX('Buys (Lots)'!$B:$B,MATCH(F102,'Buys (Lots)'!$A:$A,0))))=LOWER(TRIM(C102)),"OK","CHECK: lot is from a different wallet/exchange"))</f>
        <v/>
      </c>
    </row>
    <row r="103">
      <c r="A103" s="4" t="n"/>
      <c r="B103" s="4" t="n"/>
      <c r="C103" s="4" t="n"/>
      <c r="D103" s="4" t="n"/>
      <c r="E103" s="5" t="n"/>
      <c r="F103" s="4" t="n"/>
      <c r="G103" s="7">
        <f>IF(F103="","",INDEX('Buys (Lots)'!$D:$D,MATCH(F103,'Buys (Lots)'!$A:$A,0)))</f>
        <v/>
      </c>
      <c r="H103" s="6">
        <f>IF(F103="","",ROUND(INDEX('Buys (Lots)'!$G:$G,MATCH(F103,'Buys (Lots)'!$A:$A,0))*D103,2))</f>
        <v/>
      </c>
      <c r="I103" s="4" t="n"/>
      <c r="J103" s="7">
        <f>IF(F103="","",IF(--A103&gt;EDATE(--G103,12),"Long-term","Short-term"))</f>
        <v/>
      </c>
      <c r="K103" s="6">
        <f>IF(F103="","",E103-H103)</f>
        <v/>
      </c>
      <c r="L103" s="7">
        <f>IF(F103="","",IF(J103="Long-term","K","H"))</f>
        <v/>
      </c>
      <c r="M103" s="7">
        <f>IF(OR(F103="",I103=""),"",IF(ROUND(I103,2)&lt;&gt;ROUND(H103,2),"B",""))</f>
        <v/>
      </c>
      <c r="N103" s="7" t="n"/>
      <c r="O103" s="7">
        <f>IF(F103="","",IF(LOWER(TRIM(INDEX('Buys (Lots)'!$B:$B,MATCH(F103,'Buys (Lots)'!$A:$A,0))))=LOWER(TRIM(C103)),"OK","CHECK: lot is from a different wallet/exchange"))</f>
        <v/>
      </c>
    </row>
    <row r="104">
      <c r="A104" s="4" t="n"/>
      <c r="B104" s="4" t="n"/>
      <c r="C104" s="4" t="n"/>
      <c r="D104" s="4" t="n"/>
      <c r="E104" s="5" t="n"/>
      <c r="F104" s="4" t="n"/>
      <c r="G104" s="7">
        <f>IF(F104="","",INDEX('Buys (Lots)'!$D:$D,MATCH(F104,'Buys (Lots)'!$A:$A,0)))</f>
        <v/>
      </c>
      <c r="H104" s="6">
        <f>IF(F104="","",ROUND(INDEX('Buys (Lots)'!$G:$G,MATCH(F104,'Buys (Lots)'!$A:$A,0))*D104,2))</f>
        <v/>
      </c>
      <c r="I104" s="4" t="n"/>
      <c r="J104" s="7">
        <f>IF(F104="","",IF(--A104&gt;EDATE(--G104,12),"Long-term","Short-term"))</f>
        <v/>
      </c>
      <c r="K104" s="6">
        <f>IF(F104="","",E104-H104)</f>
        <v/>
      </c>
      <c r="L104" s="7">
        <f>IF(F104="","",IF(J104="Long-term","K","H"))</f>
        <v/>
      </c>
      <c r="M104" s="7">
        <f>IF(OR(F104="",I104=""),"",IF(ROUND(I104,2)&lt;&gt;ROUND(H104,2),"B",""))</f>
        <v/>
      </c>
      <c r="N104" s="7" t="n"/>
      <c r="O104" s="7">
        <f>IF(F104="","",IF(LOWER(TRIM(INDEX('Buys (Lots)'!$B:$B,MATCH(F104,'Buys (Lots)'!$A:$A,0))))=LOWER(TRIM(C104)),"OK","CHECK: lot is from a different wallet/exchange"))</f>
        <v/>
      </c>
    </row>
    <row r="105">
      <c r="A105" s="4" t="n"/>
      <c r="B105" s="4" t="n"/>
      <c r="C105" s="4" t="n"/>
      <c r="D105" s="4" t="n"/>
      <c r="E105" s="5" t="n"/>
      <c r="F105" s="4" t="n"/>
      <c r="G105" s="7">
        <f>IF(F105="","",INDEX('Buys (Lots)'!$D:$D,MATCH(F105,'Buys (Lots)'!$A:$A,0)))</f>
        <v/>
      </c>
      <c r="H105" s="6">
        <f>IF(F105="","",ROUND(INDEX('Buys (Lots)'!$G:$G,MATCH(F105,'Buys (Lots)'!$A:$A,0))*D105,2))</f>
        <v/>
      </c>
      <c r="I105" s="4" t="n"/>
      <c r="J105" s="7">
        <f>IF(F105="","",IF(--A105&gt;EDATE(--G105,12),"Long-term","Short-term"))</f>
        <v/>
      </c>
      <c r="K105" s="6">
        <f>IF(F105="","",E105-H105)</f>
        <v/>
      </c>
      <c r="L105" s="7">
        <f>IF(F105="","",IF(J105="Long-term","K","H"))</f>
        <v/>
      </c>
      <c r="M105" s="7">
        <f>IF(OR(F105="",I105=""),"",IF(ROUND(I105,2)&lt;&gt;ROUND(H105,2),"B",""))</f>
        <v/>
      </c>
      <c r="N105" s="7" t="n"/>
      <c r="O105" s="7">
        <f>IF(F105="","",IF(LOWER(TRIM(INDEX('Buys (Lots)'!$B:$B,MATCH(F105,'Buys (Lots)'!$A:$A,0))))=LOWER(TRIM(C105)),"OK","CHECK: lot is from a different wallet/exchange"))</f>
        <v/>
      </c>
    </row>
    <row r="106">
      <c r="A106" s="4" t="n"/>
      <c r="B106" s="4" t="n"/>
      <c r="C106" s="4" t="n"/>
      <c r="D106" s="4" t="n"/>
      <c r="E106" s="5" t="n"/>
      <c r="F106" s="4" t="n"/>
      <c r="G106" s="7">
        <f>IF(F106="","",INDEX('Buys (Lots)'!$D:$D,MATCH(F106,'Buys (Lots)'!$A:$A,0)))</f>
        <v/>
      </c>
      <c r="H106" s="6">
        <f>IF(F106="","",ROUND(INDEX('Buys (Lots)'!$G:$G,MATCH(F106,'Buys (Lots)'!$A:$A,0))*D106,2))</f>
        <v/>
      </c>
      <c r="I106" s="4" t="n"/>
      <c r="J106" s="7">
        <f>IF(F106="","",IF(--A106&gt;EDATE(--G106,12),"Long-term","Short-term"))</f>
        <v/>
      </c>
      <c r="K106" s="6">
        <f>IF(F106="","",E106-H106)</f>
        <v/>
      </c>
      <c r="L106" s="7">
        <f>IF(F106="","",IF(J106="Long-term","K","H"))</f>
        <v/>
      </c>
      <c r="M106" s="7">
        <f>IF(OR(F106="",I106=""),"",IF(ROUND(I106,2)&lt;&gt;ROUND(H106,2),"B",""))</f>
        <v/>
      </c>
      <c r="N106" s="7" t="n"/>
      <c r="O106" s="7">
        <f>IF(F106="","",IF(LOWER(TRIM(INDEX('Buys (Lots)'!$B:$B,MATCH(F106,'Buys (Lots)'!$A:$A,0))))=LOWER(TRIM(C106)),"OK","CHECK: lot is from a different wallet/exchange"))</f>
        <v/>
      </c>
    </row>
    <row r="107">
      <c r="A107" s="4" t="n"/>
      <c r="B107" s="4" t="n"/>
      <c r="C107" s="4" t="n"/>
      <c r="D107" s="4" t="n"/>
      <c r="E107" s="5" t="n"/>
      <c r="F107" s="4" t="n"/>
      <c r="G107" s="7">
        <f>IF(F107="","",INDEX('Buys (Lots)'!$D:$D,MATCH(F107,'Buys (Lots)'!$A:$A,0)))</f>
        <v/>
      </c>
      <c r="H107" s="6">
        <f>IF(F107="","",ROUND(INDEX('Buys (Lots)'!$G:$G,MATCH(F107,'Buys (Lots)'!$A:$A,0))*D107,2))</f>
        <v/>
      </c>
      <c r="I107" s="4" t="n"/>
      <c r="J107" s="7">
        <f>IF(F107="","",IF(--A107&gt;EDATE(--G107,12),"Long-term","Short-term"))</f>
        <v/>
      </c>
      <c r="K107" s="6">
        <f>IF(F107="","",E107-H107)</f>
        <v/>
      </c>
      <c r="L107" s="7">
        <f>IF(F107="","",IF(J107="Long-term","K","H"))</f>
        <v/>
      </c>
      <c r="M107" s="7">
        <f>IF(OR(F107="",I107=""),"",IF(ROUND(I107,2)&lt;&gt;ROUND(H107,2),"B",""))</f>
        <v/>
      </c>
      <c r="N107" s="7" t="n"/>
      <c r="O107" s="7">
        <f>IF(F107="","",IF(LOWER(TRIM(INDEX('Buys (Lots)'!$B:$B,MATCH(F107,'Buys (Lots)'!$A:$A,0))))=LOWER(TRIM(C107)),"OK","CHECK: lot is from a different wallet/exchange"))</f>
        <v/>
      </c>
    </row>
    <row r="108">
      <c r="A108" s="4" t="n"/>
      <c r="B108" s="4" t="n"/>
      <c r="C108" s="4" t="n"/>
      <c r="D108" s="4" t="n"/>
      <c r="E108" s="5" t="n"/>
      <c r="F108" s="4" t="n"/>
      <c r="G108" s="7">
        <f>IF(F108="","",INDEX('Buys (Lots)'!$D:$D,MATCH(F108,'Buys (Lots)'!$A:$A,0)))</f>
        <v/>
      </c>
      <c r="H108" s="6">
        <f>IF(F108="","",ROUND(INDEX('Buys (Lots)'!$G:$G,MATCH(F108,'Buys (Lots)'!$A:$A,0))*D108,2))</f>
        <v/>
      </c>
      <c r="I108" s="4" t="n"/>
      <c r="J108" s="7">
        <f>IF(F108="","",IF(--A108&gt;EDATE(--G108,12),"Long-term","Short-term"))</f>
        <v/>
      </c>
      <c r="K108" s="6">
        <f>IF(F108="","",E108-H108)</f>
        <v/>
      </c>
      <c r="L108" s="7">
        <f>IF(F108="","",IF(J108="Long-term","K","H"))</f>
        <v/>
      </c>
      <c r="M108" s="7">
        <f>IF(OR(F108="",I108=""),"",IF(ROUND(I108,2)&lt;&gt;ROUND(H108,2),"B",""))</f>
        <v/>
      </c>
      <c r="N108" s="7" t="n"/>
      <c r="O108" s="7">
        <f>IF(F108="","",IF(LOWER(TRIM(INDEX('Buys (Lots)'!$B:$B,MATCH(F108,'Buys (Lots)'!$A:$A,0))))=LOWER(TRIM(C108)),"OK","CHECK: lot is from a different wallet/exchange"))</f>
        <v/>
      </c>
    </row>
    <row r="109">
      <c r="A109" s="4" t="n"/>
      <c r="B109" s="4" t="n"/>
      <c r="C109" s="4" t="n"/>
      <c r="D109" s="4" t="n"/>
      <c r="E109" s="5" t="n"/>
      <c r="F109" s="4" t="n"/>
      <c r="G109" s="7">
        <f>IF(F109="","",INDEX('Buys (Lots)'!$D:$D,MATCH(F109,'Buys (Lots)'!$A:$A,0)))</f>
        <v/>
      </c>
      <c r="H109" s="6">
        <f>IF(F109="","",ROUND(INDEX('Buys (Lots)'!$G:$G,MATCH(F109,'Buys (Lots)'!$A:$A,0))*D109,2))</f>
        <v/>
      </c>
      <c r="I109" s="4" t="n"/>
      <c r="J109" s="7">
        <f>IF(F109="","",IF(--A109&gt;EDATE(--G109,12),"Long-term","Short-term"))</f>
        <v/>
      </c>
      <c r="K109" s="6">
        <f>IF(F109="","",E109-H109)</f>
        <v/>
      </c>
      <c r="L109" s="7">
        <f>IF(F109="","",IF(J109="Long-term","K","H"))</f>
        <v/>
      </c>
      <c r="M109" s="7">
        <f>IF(OR(F109="",I109=""),"",IF(ROUND(I109,2)&lt;&gt;ROUND(H109,2),"B",""))</f>
        <v/>
      </c>
      <c r="N109" s="7" t="n"/>
      <c r="O109" s="7">
        <f>IF(F109="","",IF(LOWER(TRIM(INDEX('Buys (Lots)'!$B:$B,MATCH(F109,'Buys (Lots)'!$A:$A,0))))=LOWER(TRIM(C109)),"OK","CHECK: lot is from a different wallet/exchange"))</f>
        <v/>
      </c>
    </row>
    <row r="110">
      <c r="A110" s="4" t="n"/>
      <c r="B110" s="4" t="n"/>
      <c r="C110" s="4" t="n"/>
      <c r="D110" s="4" t="n"/>
      <c r="E110" s="5" t="n"/>
      <c r="F110" s="4" t="n"/>
      <c r="G110" s="7">
        <f>IF(F110="","",INDEX('Buys (Lots)'!$D:$D,MATCH(F110,'Buys (Lots)'!$A:$A,0)))</f>
        <v/>
      </c>
      <c r="H110" s="6">
        <f>IF(F110="","",ROUND(INDEX('Buys (Lots)'!$G:$G,MATCH(F110,'Buys (Lots)'!$A:$A,0))*D110,2))</f>
        <v/>
      </c>
      <c r="I110" s="4" t="n"/>
      <c r="J110" s="7">
        <f>IF(F110="","",IF(--A110&gt;EDATE(--G110,12),"Long-term","Short-term"))</f>
        <v/>
      </c>
      <c r="K110" s="6">
        <f>IF(F110="","",E110-H110)</f>
        <v/>
      </c>
      <c r="L110" s="7">
        <f>IF(F110="","",IF(J110="Long-term","K","H"))</f>
        <v/>
      </c>
      <c r="M110" s="7">
        <f>IF(OR(F110="",I110=""),"",IF(ROUND(I110,2)&lt;&gt;ROUND(H110,2),"B",""))</f>
        <v/>
      </c>
      <c r="N110" s="7" t="n"/>
      <c r="O110" s="7">
        <f>IF(F110="","",IF(LOWER(TRIM(INDEX('Buys (Lots)'!$B:$B,MATCH(F110,'Buys (Lots)'!$A:$A,0))))=LOWER(TRIM(C110)),"OK","CHECK: lot is from a different wallet/exchange"))</f>
        <v/>
      </c>
    </row>
    <row r="111">
      <c r="A111" s="4" t="n"/>
      <c r="B111" s="4" t="n"/>
      <c r="C111" s="4" t="n"/>
      <c r="D111" s="4" t="n"/>
      <c r="E111" s="5" t="n"/>
      <c r="F111" s="4" t="n"/>
      <c r="G111" s="7">
        <f>IF(F111="","",INDEX('Buys (Lots)'!$D:$D,MATCH(F111,'Buys (Lots)'!$A:$A,0)))</f>
        <v/>
      </c>
      <c r="H111" s="6">
        <f>IF(F111="","",ROUND(INDEX('Buys (Lots)'!$G:$G,MATCH(F111,'Buys (Lots)'!$A:$A,0))*D111,2))</f>
        <v/>
      </c>
      <c r="I111" s="4" t="n"/>
      <c r="J111" s="7">
        <f>IF(F111="","",IF(--A111&gt;EDATE(--G111,12),"Long-term","Short-term"))</f>
        <v/>
      </c>
      <c r="K111" s="6">
        <f>IF(F111="","",E111-H111)</f>
        <v/>
      </c>
      <c r="L111" s="7">
        <f>IF(F111="","",IF(J111="Long-term","K","H"))</f>
        <v/>
      </c>
      <c r="M111" s="7">
        <f>IF(OR(F111="",I111=""),"",IF(ROUND(I111,2)&lt;&gt;ROUND(H111,2),"B",""))</f>
        <v/>
      </c>
      <c r="N111" s="7" t="n"/>
      <c r="O111" s="7">
        <f>IF(F111="","",IF(LOWER(TRIM(INDEX('Buys (Lots)'!$B:$B,MATCH(F111,'Buys (Lots)'!$A:$A,0))))=LOWER(TRIM(C111)),"OK","CHECK: lot is from a different wallet/exchange"))</f>
        <v/>
      </c>
    </row>
    <row r="112">
      <c r="A112" s="4" t="n"/>
      <c r="B112" s="4" t="n"/>
      <c r="C112" s="4" t="n"/>
      <c r="D112" s="4" t="n"/>
      <c r="E112" s="5" t="n"/>
      <c r="F112" s="4" t="n"/>
      <c r="G112" s="7">
        <f>IF(F112="","",INDEX('Buys (Lots)'!$D:$D,MATCH(F112,'Buys (Lots)'!$A:$A,0)))</f>
        <v/>
      </c>
      <c r="H112" s="6">
        <f>IF(F112="","",ROUND(INDEX('Buys (Lots)'!$G:$G,MATCH(F112,'Buys (Lots)'!$A:$A,0))*D112,2))</f>
        <v/>
      </c>
      <c r="I112" s="4" t="n"/>
      <c r="J112" s="7">
        <f>IF(F112="","",IF(--A112&gt;EDATE(--G112,12),"Long-term","Short-term"))</f>
        <v/>
      </c>
      <c r="K112" s="6">
        <f>IF(F112="","",E112-H112)</f>
        <v/>
      </c>
      <c r="L112" s="7">
        <f>IF(F112="","",IF(J112="Long-term","K","H"))</f>
        <v/>
      </c>
      <c r="M112" s="7">
        <f>IF(OR(F112="",I112=""),"",IF(ROUND(I112,2)&lt;&gt;ROUND(H112,2),"B",""))</f>
        <v/>
      </c>
      <c r="N112" s="7" t="n"/>
      <c r="O112" s="7">
        <f>IF(F112="","",IF(LOWER(TRIM(INDEX('Buys (Lots)'!$B:$B,MATCH(F112,'Buys (Lots)'!$A:$A,0))))=LOWER(TRIM(C112)),"OK","CHECK: lot is from a different wallet/exchange"))</f>
        <v/>
      </c>
    </row>
    <row r="113">
      <c r="A113" s="4" t="n"/>
      <c r="B113" s="4" t="n"/>
      <c r="C113" s="4" t="n"/>
      <c r="D113" s="4" t="n"/>
      <c r="E113" s="5" t="n"/>
      <c r="F113" s="4" t="n"/>
      <c r="G113" s="7">
        <f>IF(F113="","",INDEX('Buys (Lots)'!$D:$D,MATCH(F113,'Buys (Lots)'!$A:$A,0)))</f>
        <v/>
      </c>
      <c r="H113" s="6">
        <f>IF(F113="","",ROUND(INDEX('Buys (Lots)'!$G:$G,MATCH(F113,'Buys (Lots)'!$A:$A,0))*D113,2))</f>
        <v/>
      </c>
      <c r="I113" s="4" t="n"/>
      <c r="J113" s="7">
        <f>IF(F113="","",IF(--A113&gt;EDATE(--G113,12),"Long-term","Short-term"))</f>
        <v/>
      </c>
      <c r="K113" s="6">
        <f>IF(F113="","",E113-H113)</f>
        <v/>
      </c>
      <c r="L113" s="7">
        <f>IF(F113="","",IF(J113="Long-term","K","H"))</f>
        <v/>
      </c>
      <c r="M113" s="7">
        <f>IF(OR(F113="",I113=""),"",IF(ROUND(I113,2)&lt;&gt;ROUND(H113,2),"B",""))</f>
        <v/>
      </c>
      <c r="N113" s="7" t="n"/>
      <c r="O113" s="7">
        <f>IF(F113="","",IF(LOWER(TRIM(INDEX('Buys (Lots)'!$B:$B,MATCH(F113,'Buys (Lots)'!$A:$A,0))))=LOWER(TRIM(C113)),"OK","CHECK: lot is from a different wallet/exchange"))</f>
        <v/>
      </c>
    </row>
    <row r="114">
      <c r="A114" s="4" t="n"/>
      <c r="B114" s="4" t="n"/>
      <c r="C114" s="4" t="n"/>
      <c r="D114" s="4" t="n"/>
      <c r="E114" s="5" t="n"/>
      <c r="F114" s="4" t="n"/>
      <c r="G114" s="7">
        <f>IF(F114="","",INDEX('Buys (Lots)'!$D:$D,MATCH(F114,'Buys (Lots)'!$A:$A,0)))</f>
        <v/>
      </c>
      <c r="H114" s="6">
        <f>IF(F114="","",ROUND(INDEX('Buys (Lots)'!$G:$G,MATCH(F114,'Buys (Lots)'!$A:$A,0))*D114,2))</f>
        <v/>
      </c>
      <c r="I114" s="4" t="n"/>
      <c r="J114" s="7">
        <f>IF(F114="","",IF(--A114&gt;EDATE(--G114,12),"Long-term","Short-term"))</f>
        <v/>
      </c>
      <c r="K114" s="6">
        <f>IF(F114="","",E114-H114)</f>
        <v/>
      </c>
      <c r="L114" s="7">
        <f>IF(F114="","",IF(J114="Long-term","K","H"))</f>
        <v/>
      </c>
      <c r="M114" s="7">
        <f>IF(OR(F114="",I114=""),"",IF(ROUND(I114,2)&lt;&gt;ROUND(H114,2),"B",""))</f>
        <v/>
      </c>
      <c r="N114" s="7" t="n"/>
      <c r="O114" s="7">
        <f>IF(F114="","",IF(LOWER(TRIM(INDEX('Buys (Lots)'!$B:$B,MATCH(F114,'Buys (Lots)'!$A:$A,0))))=LOWER(TRIM(C114)),"OK","CHECK: lot is from a different wallet/exchange"))</f>
        <v/>
      </c>
    </row>
    <row r="115">
      <c r="A115" s="4" t="n"/>
      <c r="B115" s="4" t="n"/>
      <c r="C115" s="4" t="n"/>
      <c r="D115" s="4" t="n"/>
      <c r="E115" s="5" t="n"/>
      <c r="F115" s="4" t="n"/>
      <c r="G115" s="7">
        <f>IF(F115="","",INDEX('Buys (Lots)'!$D:$D,MATCH(F115,'Buys (Lots)'!$A:$A,0)))</f>
        <v/>
      </c>
      <c r="H115" s="6">
        <f>IF(F115="","",ROUND(INDEX('Buys (Lots)'!$G:$G,MATCH(F115,'Buys (Lots)'!$A:$A,0))*D115,2))</f>
        <v/>
      </c>
      <c r="I115" s="4" t="n"/>
      <c r="J115" s="7">
        <f>IF(F115="","",IF(--A115&gt;EDATE(--G115,12),"Long-term","Short-term"))</f>
        <v/>
      </c>
      <c r="K115" s="6">
        <f>IF(F115="","",E115-H115)</f>
        <v/>
      </c>
      <c r="L115" s="7">
        <f>IF(F115="","",IF(J115="Long-term","K","H"))</f>
        <v/>
      </c>
      <c r="M115" s="7">
        <f>IF(OR(F115="",I115=""),"",IF(ROUND(I115,2)&lt;&gt;ROUND(H115,2),"B",""))</f>
        <v/>
      </c>
      <c r="N115" s="7" t="n"/>
      <c r="O115" s="7">
        <f>IF(F115="","",IF(LOWER(TRIM(INDEX('Buys (Lots)'!$B:$B,MATCH(F115,'Buys (Lots)'!$A:$A,0))))=LOWER(TRIM(C115)),"OK","CHECK: lot is from a different wallet/exchange"))</f>
        <v/>
      </c>
    </row>
    <row r="116">
      <c r="A116" s="4" t="n"/>
      <c r="B116" s="4" t="n"/>
      <c r="C116" s="4" t="n"/>
      <c r="D116" s="4" t="n"/>
      <c r="E116" s="5" t="n"/>
      <c r="F116" s="4" t="n"/>
      <c r="G116" s="7">
        <f>IF(F116="","",INDEX('Buys (Lots)'!$D:$D,MATCH(F116,'Buys (Lots)'!$A:$A,0)))</f>
        <v/>
      </c>
      <c r="H116" s="6">
        <f>IF(F116="","",ROUND(INDEX('Buys (Lots)'!$G:$G,MATCH(F116,'Buys (Lots)'!$A:$A,0))*D116,2))</f>
        <v/>
      </c>
      <c r="I116" s="4" t="n"/>
      <c r="J116" s="7">
        <f>IF(F116="","",IF(--A116&gt;EDATE(--G116,12),"Long-term","Short-term"))</f>
        <v/>
      </c>
      <c r="K116" s="6">
        <f>IF(F116="","",E116-H116)</f>
        <v/>
      </c>
      <c r="L116" s="7">
        <f>IF(F116="","",IF(J116="Long-term","K","H"))</f>
        <v/>
      </c>
      <c r="M116" s="7">
        <f>IF(OR(F116="",I116=""),"",IF(ROUND(I116,2)&lt;&gt;ROUND(H116,2),"B",""))</f>
        <v/>
      </c>
      <c r="N116" s="7" t="n"/>
      <c r="O116" s="7">
        <f>IF(F116="","",IF(LOWER(TRIM(INDEX('Buys (Lots)'!$B:$B,MATCH(F116,'Buys (Lots)'!$A:$A,0))))=LOWER(TRIM(C116)),"OK","CHECK: lot is from a different wallet/exchange"))</f>
        <v/>
      </c>
    </row>
    <row r="117">
      <c r="A117" s="4" t="n"/>
      <c r="B117" s="4" t="n"/>
      <c r="C117" s="4" t="n"/>
      <c r="D117" s="4" t="n"/>
      <c r="E117" s="5" t="n"/>
      <c r="F117" s="4" t="n"/>
      <c r="G117" s="7">
        <f>IF(F117="","",INDEX('Buys (Lots)'!$D:$D,MATCH(F117,'Buys (Lots)'!$A:$A,0)))</f>
        <v/>
      </c>
      <c r="H117" s="6">
        <f>IF(F117="","",ROUND(INDEX('Buys (Lots)'!$G:$G,MATCH(F117,'Buys (Lots)'!$A:$A,0))*D117,2))</f>
        <v/>
      </c>
      <c r="I117" s="4" t="n"/>
      <c r="J117" s="7">
        <f>IF(F117="","",IF(--A117&gt;EDATE(--G117,12),"Long-term","Short-term"))</f>
        <v/>
      </c>
      <c r="K117" s="6">
        <f>IF(F117="","",E117-H117)</f>
        <v/>
      </c>
      <c r="L117" s="7">
        <f>IF(F117="","",IF(J117="Long-term","K","H"))</f>
        <v/>
      </c>
      <c r="M117" s="7">
        <f>IF(OR(F117="",I117=""),"",IF(ROUND(I117,2)&lt;&gt;ROUND(H117,2),"B",""))</f>
        <v/>
      </c>
      <c r="N117" s="7" t="n"/>
      <c r="O117" s="7">
        <f>IF(F117="","",IF(LOWER(TRIM(INDEX('Buys (Lots)'!$B:$B,MATCH(F117,'Buys (Lots)'!$A:$A,0))))=LOWER(TRIM(C117)),"OK","CHECK: lot is from a different wallet/exchange"))</f>
        <v/>
      </c>
    </row>
    <row r="118">
      <c r="A118" s="4" t="n"/>
      <c r="B118" s="4" t="n"/>
      <c r="C118" s="4" t="n"/>
      <c r="D118" s="4" t="n"/>
      <c r="E118" s="5" t="n"/>
      <c r="F118" s="4" t="n"/>
      <c r="G118" s="7">
        <f>IF(F118="","",INDEX('Buys (Lots)'!$D:$D,MATCH(F118,'Buys (Lots)'!$A:$A,0)))</f>
        <v/>
      </c>
      <c r="H118" s="6">
        <f>IF(F118="","",ROUND(INDEX('Buys (Lots)'!$G:$G,MATCH(F118,'Buys (Lots)'!$A:$A,0))*D118,2))</f>
        <v/>
      </c>
      <c r="I118" s="4" t="n"/>
      <c r="J118" s="7">
        <f>IF(F118="","",IF(--A118&gt;EDATE(--G118,12),"Long-term","Short-term"))</f>
        <v/>
      </c>
      <c r="K118" s="6">
        <f>IF(F118="","",E118-H118)</f>
        <v/>
      </c>
      <c r="L118" s="7">
        <f>IF(F118="","",IF(J118="Long-term","K","H"))</f>
        <v/>
      </c>
      <c r="M118" s="7">
        <f>IF(OR(F118="",I118=""),"",IF(ROUND(I118,2)&lt;&gt;ROUND(H118,2),"B",""))</f>
        <v/>
      </c>
      <c r="N118" s="7" t="n"/>
      <c r="O118" s="7">
        <f>IF(F118="","",IF(LOWER(TRIM(INDEX('Buys (Lots)'!$B:$B,MATCH(F118,'Buys (Lots)'!$A:$A,0))))=LOWER(TRIM(C118)),"OK","CHECK: lot is from a different wallet/exchange"))</f>
        <v/>
      </c>
    </row>
    <row r="119">
      <c r="A119" s="4" t="n"/>
      <c r="B119" s="4" t="n"/>
      <c r="C119" s="4" t="n"/>
      <c r="D119" s="4" t="n"/>
      <c r="E119" s="5" t="n"/>
      <c r="F119" s="4" t="n"/>
      <c r="G119" s="7">
        <f>IF(F119="","",INDEX('Buys (Lots)'!$D:$D,MATCH(F119,'Buys (Lots)'!$A:$A,0)))</f>
        <v/>
      </c>
      <c r="H119" s="6">
        <f>IF(F119="","",ROUND(INDEX('Buys (Lots)'!$G:$G,MATCH(F119,'Buys (Lots)'!$A:$A,0))*D119,2))</f>
        <v/>
      </c>
      <c r="I119" s="4" t="n"/>
      <c r="J119" s="7">
        <f>IF(F119="","",IF(--A119&gt;EDATE(--G119,12),"Long-term","Short-term"))</f>
        <v/>
      </c>
      <c r="K119" s="6">
        <f>IF(F119="","",E119-H119)</f>
        <v/>
      </c>
      <c r="L119" s="7">
        <f>IF(F119="","",IF(J119="Long-term","K","H"))</f>
        <v/>
      </c>
      <c r="M119" s="7">
        <f>IF(OR(F119="",I119=""),"",IF(ROUND(I119,2)&lt;&gt;ROUND(H119,2),"B",""))</f>
        <v/>
      </c>
      <c r="N119" s="7" t="n"/>
      <c r="O119" s="7">
        <f>IF(F119="","",IF(LOWER(TRIM(INDEX('Buys (Lots)'!$B:$B,MATCH(F119,'Buys (Lots)'!$A:$A,0))))=LOWER(TRIM(C119)),"OK","CHECK: lot is from a different wallet/exchange"))</f>
        <v/>
      </c>
    </row>
    <row r="120">
      <c r="A120" s="4" t="n"/>
      <c r="B120" s="4" t="n"/>
      <c r="C120" s="4" t="n"/>
      <c r="D120" s="4" t="n"/>
      <c r="E120" s="5" t="n"/>
      <c r="F120" s="4" t="n"/>
      <c r="G120" s="7">
        <f>IF(F120="","",INDEX('Buys (Lots)'!$D:$D,MATCH(F120,'Buys (Lots)'!$A:$A,0)))</f>
        <v/>
      </c>
      <c r="H120" s="6">
        <f>IF(F120="","",ROUND(INDEX('Buys (Lots)'!$G:$G,MATCH(F120,'Buys (Lots)'!$A:$A,0))*D120,2))</f>
        <v/>
      </c>
      <c r="I120" s="4" t="n"/>
      <c r="J120" s="7">
        <f>IF(F120="","",IF(--A120&gt;EDATE(--G120,12),"Long-term","Short-term"))</f>
        <v/>
      </c>
      <c r="K120" s="6">
        <f>IF(F120="","",E120-H120)</f>
        <v/>
      </c>
      <c r="L120" s="7">
        <f>IF(F120="","",IF(J120="Long-term","K","H"))</f>
        <v/>
      </c>
      <c r="M120" s="7">
        <f>IF(OR(F120="",I120=""),"",IF(ROUND(I120,2)&lt;&gt;ROUND(H120,2),"B",""))</f>
        <v/>
      </c>
      <c r="N120" s="7" t="n"/>
      <c r="O120" s="7">
        <f>IF(F120="","",IF(LOWER(TRIM(INDEX('Buys (Lots)'!$B:$B,MATCH(F120,'Buys (Lots)'!$A:$A,0))))=LOWER(TRIM(C120)),"OK","CHECK: lot is from a different wallet/exchange"))</f>
        <v/>
      </c>
    </row>
    <row r="121">
      <c r="A121" s="4" t="n"/>
      <c r="B121" s="4" t="n"/>
      <c r="C121" s="4" t="n"/>
      <c r="D121" s="4" t="n"/>
      <c r="E121" s="5" t="n"/>
      <c r="F121" s="4" t="n"/>
      <c r="G121" s="7">
        <f>IF(F121="","",INDEX('Buys (Lots)'!$D:$D,MATCH(F121,'Buys (Lots)'!$A:$A,0)))</f>
        <v/>
      </c>
      <c r="H121" s="6">
        <f>IF(F121="","",ROUND(INDEX('Buys (Lots)'!$G:$G,MATCH(F121,'Buys (Lots)'!$A:$A,0))*D121,2))</f>
        <v/>
      </c>
      <c r="I121" s="4" t="n"/>
      <c r="J121" s="7">
        <f>IF(F121="","",IF(--A121&gt;EDATE(--G121,12),"Long-term","Short-term"))</f>
        <v/>
      </c>
      <c r="K121" s="6">
        <f>IF(F121="","",E121-H121)</f>
        <v/>
      </c>
      <c r="L121" s="7">
        <f>IF(F121="","",IF(J121="Long-term","K","H"))</f>
        <v/>
      </c>
      <c r="M121" s="7">
        <f>IF(OR(F121="",I121=""),"",IF(ROUND(I121,2)&lt;&gt;ROUND(H121,2),"B",""))</f>
        <v/>
      </c>
      <c r="N121" s="7" t="n"/>
      <c r="O121" s="7">
        <f>IF(F121="","",IF(LOWER(TRIM(INDEX('Buys (Lots)'!$B:$B,MATCH(F121,'Buys (Lots)'!$A:$A,0))))=LOWER(TRIM(C121)),"OK","CHECK: lot is from a different wallet/exchange"))</f>
        <v/>
      </c>
    </row>
    <row r="122">
      <c r="A122" s="4" t="n"/>
      <c r="B122" s="4" t="n"/>
      <c r="C122" s="4" t="n"/>
      <c r="D122" s="4" t="n"/>
      <c r="E122" s="5" t="n"/>
      <c r="F122" s="4" t="n"/>
      <c r="G122" s="7">
        <f>IF(F122="","",INDEX('Buys (Lots)'!$D:$D,MATCH(F122,'Buys (Lots)'!$A:$A,0)))</f>
        <v/>
      </c>
      <c r="H122" s="6">
        <f>IF(F122="","",ROUND(INDEX('Buys (Lots)'!$G:$G,MATCH(F122,'Buys (Lots)'!$A:$A,0))*D122,2))</f>
        <v/>
      </c>
      <c r="I122" s="4" t="n"/>
      <c r="J122" s="7">
        <f>IF(F122="","",IF(--A122&gt;EDATE(--G122,12),"Long-term","Short-term"))</f>
        <v/>
      </c>
      <c r="K122" s="6">
        <f>IF(F122="","",E122-H122)</f>
        <v/>
      </c>
      <c r="L122" s="7">
        <f>IF(F122="","",IF(J122="Long-term","K","H"))</f>
        <v/>
      </c>
      <c r="M122" s="7">
        <f>IF(OR(F122="",I122=""),"",IF(ROUND(I122,2)&lt;&gt;ROUND(H122,2),"B",""))</f>
        <v/>
      </c>
      <c r="N122" s="7" t="n"/>
      <c r="O122" s="7">
        <f>IF(F122="","",IF(LOWER(TRIM(INDEX('Buys (Lots)'!$B:$B,MATCH(F122,'Buys (Lots)'!$A:$A,0))))=LOWER(TRIM(C122)),"OK","CHECK: lot is from a different wallet/exchange"))</f>
        <v/>
      </c>
    </row>
    <row r="123">
      <c r="A123" s="4" t="n"/>
      <c r="B123" s="4" t="n"/>
      <c r="C123" s="4" t="n"/>
      <c r="D123" s="4" t="n"/>
      <c r="E123" s="5" t="n"/>
      <c r="F123" s="4" t="n"/>
      <c r="G123" s="7">
        <f>IF(F123="","",INDEX('Buys (Lots)'!$D:$D,MATCH(F123,'Buys (Lots)'!$A:$A,0)))</f>
        <v/>
      </c>
      <c r="H123" s="6">
        <f>IF(F123="","",ROUND(INDEX('Buys (Lots)'!$G:$G,MATCH(F123,'Buys (Lots)'!$A:$A,0))*D123,2))</f>
        <v/>
      </c>
      <c r="I123" s="4" t="n"/>
      <c r="J123" s="7">
        <f>IF(F123="","",IF(--A123&gt;EDATE(--G123,12),"Long-term","Short-term"))</f>
        <v/>
      </c>
      <c r="K123" s="6">
        <f>IF(F123="","",E123-H123)</f>
        <v/>
      </c>
      <c r="L123" s="7">
        <f>IF(F123="","",IF(J123="Long-term","K","H"))</f>
        <v/>
      </c>
      <c r="M123" s="7">
        <f>IF(OR(F123="",I123=""),"",IF(ROUND(I123,2)&lt;&gt;ROUND(H123,2),"B",""))</f>
        <v/>
      </c>
      <c r="N123" s="7" t="n"/>
      <c r="O123" s="7">
        <f>IF(F123="","",IF(LOWER(TRIM(INDEX('Buys (Lots)'!$B:$B,MATCH(F123,'Buys (Lots)'!$A:$A,0))))=LOWER(TRIM(C123)),"OK","CHECK: lot is from a different wallet/exchange"))</f>
        <v/>
      </c>
    </row>
    <row r="124">
      <c r="A124" s="4" t="n"/>
      <c r="B124" s="4" t="n"/>
      <c r="C124" s="4" t="n"/>
      <c r="D124" s="4" t="n"/>
      <c r="E124" s="5" t="n"/>
      <c r="F124" s="4" t="n"/>
      <c r="G124" s="7">
        <f>IF(F124="","",INDEX('Buys (Lots)'!$D:$D,MATCH(F124,'Buys (Lots)'!$A:$A,0)))</f>
        <v/>
      </c>
      <c r="H124" s="6">
        <f>IF(F124="","",ROUND(INDEX('Buys (Lots)'!$G:$G,MATCH(F124,'Buys (Lots)'!$A:$A,0))*D124,2))</f>
        <v/>
      </c>
      <c r="I124" s="4" t="n"/>
      <c r="J124" s="7">
        <f>IF(F124="","",IF(--A124&gt;EDATE(--G124,12),"Long-term","Short-term"))</f>
        <v/>
      </c>
      <c r="K124" s="6">
        <f>IF(F124="","",E124-H124)</f>
        <v/>
      </c>
      <c r="L124" s="7">
        <f>IF(F124="","",IF(J124="Long-term","K","H"))</f>
        <v/>
      </c>
      <c r="M124" s="7">
        <f>IF(OR(F124="",I124=""),"",IF(ROUND(I124,2)&lt;&gt;ROUND(H124,2),"B",""))</f>
        <v/>
      </c>
      <c r="N124" s="7" t="n"/>
      <c r="O124" s="7">
        <f>IF(F124="","",IF(LOWER(TRIM(INDEX('Buys (Lots)'!$B:$B,MATCH(F124,'Buys (Lots)'!$A:$A,0))))=LOWER(TRIM(C124)),"OK","CHECK: lot is from a different wallet/exchange"))</f>
        <v/>
      </c>
    </row>
    <row r="125">
      <c r="A125" s="4" t="n"/>
      <c r="B125" s="4" t="n"/>
      <c r="C125" s="4" t="n"/>
      <c r="D125" s="4" t="n"/>
      <c r="E125" s="5" t="n"/>
      <c r="F125" s="4" t="n"/>
      <c r="G125" s="7">
        <f>IF(F125="","",INDEX('Buys (Lots)'!$D:$D,MATCH(F125,'Buys (Lots)'!$A:$A,0)))</f>
        <v/>
      </c>
      <c r="H125" s="6">
        <f>IF(F125="","",ROUND(INDEX('Buys (Lots)'!$G:$G,MATCH(F125,'Buys (Lots)'!$A:$A,0))*D125,2))</f>
        <v/>
      </c>
      <c r="I125" s="4" t="n"/>
      <c r="J125" s="7">
        <f>IF(F125="","",IF(--A125&gt;EDATE(--G125,12),"Long-term","Short-term"))</f>
        <v/>
      </c>
      <c r="K125" s="6">
        <f>IF(F125="","",E125-H125)</f>
        <v/>
      </c>
      <c r="L125" s="7">
        <f>IF(F125="","",IF(J125="Long-term","K","H"))</f>
        <v/>
      </c>
      <c r="M125" s="7">
        <f>IF(OR(F125="",I125=""),"",IF(ROUND(I125,2)&lt;&gt;ROUND(H125,2),"B",""))</f>
        <v/>
      </c>
      <c r="N125" s="7" t="n"/>
      <c r="O125" s="7">
        <f>IF(F125="","",IF(LOWER(TRIM(INDEX('Buys (Lots)'!$B:$B,MATCH(F125,'Buys (Lots)'!$A:$A,0))))=LOWER(TRIM(C125)),"OK","CHECK: lot is from a different wallet/exchange"))</f>
        <v/>
      </c>
    </row>
    <row r="126">
      <c r="A126" s="4" t="n"/>
      <c r="B126" s="4" t="n"/>
      <c r="C126" s="4" t="n"/>
      <c r="D126" s="4" t="n"/>
      <c r="E126" s="5" t="n"/>
      <c r="F126" s="4" t="n"/>
      <c r="G126" s="7">
        <f>IF(F126="","",INDEX('Buys (Lots)'!$D:$D,MATCH(F126,'Buys (Lots)'!$A:$A,0)))</f>
        <v/>
      </c>
      <c r="H126" s="6">
        <f>IF(F126="","",ROUND(INDEX('Buys (Lots)'!$G:$G,MATCH(F126,'Buys (Lots)'!$A:$A,0))*D126,2))</f>
        <v/>
      </c>
      <c r="I126" s="4" t="n"/>
      <c r="J126" s="7">
        <f>IF(F126="","",IF(--A126&gt;EDATE(--G126,12),"Long-term","Short-term"))</f>
        <v/>
      </c>
      <c r="K126" s="6">
        <f>IF(F126="","",E126-H126)</f>
        <v/>
      </c>
      <c r="L126" s="7">
        <f>IF(F126="","",IF(J126="Long-term","K","H"))</f>
        <v/>
      </c>
      <c r="M126" s="7">
        <f>IF(OR(F126="",I126=""),"",IF(ROUND(I126,2)&lt;&gt;ROUND(H126,2),"B",""))</f>
        <v/>
      </c>
      <c r="N126" s="7" t="n"/>
      <c r="O126" s="7">
        <f>IF(F126="","",IF(LOWER(TRIM(INDEX('Buys (Lots)'!$B:$B,MATCH(F126,'Buys (Lots)'!$A:$A,0))))=LOWER(TRIM(C126)),"OK","CHECK: lot is from a different wallet/exchange"))</f>
        <v/>
      </c>
    </row>
    <row r="127">
      <c r="A127" s="4" t="n"/>
      <c r="B127" s="4" t="n"/>
      <c r="C127" s="4" t="n"/>
      <c r="D127" s="4" t="n"/>
      <c r="E127" s="5" t="n"/>
      <c r="F127" s="4" t="n"/>
      <c r="G127" s="7">
        <f>IF(F127="","",INDEX('Buys (Lots)'!$D:$D,MATCH(F127,'Buys (Lots)'!$A:$A,0)))</f>
        <v/>
      </c>
      <c r="H127" s="6">
        <f>IF(F127="","",ROUND(INDEX('Buys (Lots)'!$G:$G,MATCH(F127,'Buys (Lots)'!$A:$A,0))*D127,2))</f>
        <v/>
      </c>
      <c r="I127" s="4" t="n"/>
      <c r="J127" s="7">
        <f>IF(F127="","",IF(--A127&gt;EDATE(--G127,12),"Long-term","Short-term"))</f>
        <v/>
      </c>
      <c r="K127" s="6">
        <f>IF(F127="","",E127-H127)</f>
        <v/>
      </c>
      <c r="L127" s="7">
        <f>IF(F127="","",IF(J127="Long-term","K","H"))</f>
        <v/>
      </c>
      <c r="M127" s="7">
        <f>IF(OR(F127="",I127=""),"",IF(ROUND(I127,2)&lt;&gt;ROUND(H127,2),"B",""))</f>
        <v/>
      </c>
      <c r="N127" s="7" t="n"/>
      <c r="O127" s="7">
        <f>IF(F127="","",IF(LOWER(TRIM(INDEX('Buys (Lots)'!$B:$B,MATCH(F127,'Buys (Lots)'!$A:$A,0))))=LOWER(TRIM(C127)),"OK","CHECK: lot is from a different wallet/exchange"))</f>
        <v/>
      </c>
    </row>
    <row r="128">
      <c r="A128" s="4" t="n"/>
      <c r="B128" s="4" t="n"/>
      <c r="C128" s="4" t="n"/>
      <c r="D128" s="4" t="n"/>
      <c r="E128" s="5" t="n"/>
      <c r="F128" s="4" t="n"/>
      <c r="G128" s="7">
        <f>IF(F128="","",INDEX('Buys (Lots)'!$D:$D,MATCH(F128,'Buys (Lots)'!$A:$A,0)))</f>
        <v/>
      </c>
      <c r="H128" s="6">
        <f>IF(F128="","",ROUND(INDEX('Buys (Lots)'!$G:$G,MATCH(F128,'Buys (Lots)'!$A:$A,0))*D128,2))</f>
        <v/>
      </c>
      <c r="I128" s="4" t="n"/>
      <c r="J128" s="7">
        <f>IF(F128="","",IF(--A128&gt;EDATE(--G128,12),"Long-term","Short-term"))</f>
        <v/>
      </c>
      <c r="K128" s="6">
        <f>IF(F128="","",E128-H128)</f>
        <v/>
      </c>
      <c r="L128" s="7">
        <f>IF(F128="","",IF(J128="Long-term","K","H"))</f>
        <v/>
      </c>
      <c r="M128" s="7">
        <f>IF(OR(F128="",I128=""),"",IF(ROUND(I128,2)&lt;&gt;ROUND(H128,2),"B",""))</f>
        <v/>
      </c>
      <c r="N128" s="7" t="n"/>
      <c r="O128" s="7">
        <f>IF(F128="","",IF(LOWER(TRIM(INDEX('Buys (Lots)'!$B:$B,MATCH(F128,'Buys (Lots)'!$A:$A,0))))=LOWER(TRIM(C128)),"OK","CHECK: lot is from a different wallet/exchange"))</f>
        <v/>
      </c>
    </row>
    <row r="129">
      <c r="A129" s="4" t="n"/>
      <c r="B129" s="4" t="n"/>
      <c r="C129" s="4" t="n"/>
      <c r="D129" s="4" t="n"/>
      <c r="E129" s="5" t="n"/>
      <c r="F129" s="4" t="n"/>
      <c r="G129" s="7">
        <f>IF(F129="","",INDEX('Buys (Lots)'!$D:$D,MATCH(F129,'Buys (Lots)'!$A:$A,0)))</f>
        <v/>
      </c>
      <c r="H129" s="6">
        <f>IF(F129="","",ROUND(INDEX('Buys (Lots)'!$G:$G,MATCH(F129,'Buys (Lots)'!$A:$A,0))*D129,2))</f>
        <v/>
      </c>
      <c r="I129" s="4" t="n"/>
      <c r="J129" s="7">
        <f>IF(F129="","",IF(--A129&gt;EDATE(--G129,12),"Long-term","Short-term"))</f>
        <v/>
      </c>
      <c r="K129" s="6">
        <f>IF(F129="","",E129-H129)</f>
        <v/>
      </c>
      <c r="L129" s="7">
        <f>IF(F129="","",IF(J129="Long-term","K","H"))</f>
        <v/>
      </c>
      <c r="M129" s="7">
        <f>IF(OR(F129="",I129=""),"",IF(ROUND(I129,2)&lt;&gt;ROUND(H129,2),"B",""))</f>
        <v/>
      </c>
      <c r="N129" s="7" t="n"/>
      <c r="O129" s="7">
        <f>IF(F129="","",IF(LOWER(TRIM(INDEX('Buys (Lots)'!$B:$B,MATCH(F129,'Buys (Lots)'!$A:$A,0))))=LOWER(TRIM(C129)),"OK","CHECK: lot is from a different wallet/exchange"))</f>
        <v/>
      </c>
    </row>
    <row r="130">
      <c r="A130" s="4" t="n"/>
      <c r="B130" s="4" t="n"/>
      <c r="C130" s="4" t="n"/>
      <c r="D130" s="4" t="n"/>
      <c r="E130" s="5" t="n"/>
      <c r="F130" s="4" t="n"/>
      <c r="G130" s="7">
        <f>IF(F130="","",INDEX('Buys (Lots)'!$D:$D,MATCH(F130,'Buys (Lots)'!$A:$A,0)))</f>
        <v/>
      </c>
      <c r="H130" s="6">
        <f>IF(F130="","",ROUND(INDEX('Buys (Lots)'!$G:$G,MATCH(F130,'Buys (Lots)'!$A:$A,0))*D130,2))</f>
        <v/>
      </c>
      <c r="I130" s="4" t="n"/>
      <c r="J130" s="7">
        <f>IF(F130="","",IF(--A130&gt;EDATE(--G130,12),"Long-term","Short-term"))</f>
        <v/>
      </c>
      <c r="K130" s="6">
        <f>IF(F130="","",E130-H130)</f>
        <v/>
      </c>
      <c r="L130" s="7">
        <f>IF(F130="","",IF(J130="Long-term","K","H"))</f>
        <v/>
      </c>
      <c r="M130" s="7">
        <f>IF(OR(F130="",I130=""),"",IF(ROUND(I130,2)&lt;&gt;ROUND(H130,2),"B",""))</f>
        <v/>
      </c>
      <c r="N130" s="7" t="n"/>
      <c r="O130" s="7">
        <f>IF(F130="","",IF(LOWER(TRIM(INDEX('Buys (Lots)'!$B:$B,MATCH(F130,'Buys (Lots)'!$A:$A,0))))=LOWER(TRIM(C130)),"OK","CHECK: lot is from a different wallet/exchange"))</f>
        <v/>
      </c>
    </row>
    <row r="131">
      <c r="A131" s="4" t="n"/>
      <c r="B131" s="4" t="n"/>
      <c r="C131" s="4" t="n"/>
      <c r="D131" s="4" t="n"/>
      <c r="E131" s="5" t="n"/>
      <c r="F131" s="4" t="n"/>
      <c r="G131" s="7">
        <f>IF(F131="","",INDEX('Buys (Lots)'!$D:$D,MATCH(F131,'Buys (Lots)'!$A:$A,0)))</f>
        <v/>
      </c>
      <c r="H131" s="6">
        <f>IF(F131="","",ROUND(INDEX('Buys (Lots)'!$G:$G,MATCH(F131,'Buys (Lots)'!$A:$A,0))*D131,2))</f>
        <v/>
      </c>
      <c r="I131" s="4" t="n"/>
      <c r="J131" s="7">
        <f>IF(F131="","",IF(--A131&gt;EDATE(--G131,12),"Long-term","Short-term"))</f>
        <v/>
      </c>
      <c r="K131" s="6">
        <f>IF(F131="","",E131-H131)</f>
        <v/>
      </c>
      <c r="L131" s="7">
        <f>IF(F131="","",IF(J131="Long-term","K","H"))</f>
        <v/>
      </c>
      <c r="M131" s="7">
        <f>IF(OR(F131="",I131=""),"",IF(ROUND(I131,2)&lt;&gt;ROUND(H131,2),"B",""))</f>
        <v/>
      </c>
      <c r="N131" s="7" t="n"/>
      <c r="O131" s="7">
        <f>IF(F131="","",IF(LOWER(TRIM(INDEX('Buys (Lots)'!$B:$B,MATCH(F131,'Buys (Lots)'!$A:$A,0))))=LOWER(TRIM(C131)),"OK","CHECK: lot is from a different wallet/exchange"))</f>
        <v/>
      </c>
    </row>
    <row r="132">
      <c r="A132" s="4" t="n"/>
      <c r="B132" s="4" t="n"/>
      <c r="C132" s="4" t="n"/>
      <c r="D132" s="4" t="n"/>
      <c r="E132" s="5" t="n"/>
      <c r="F132" s="4" t="n"/>
      <c r="G132" s="7">
        <f>IF(F132="","",INDEX('Buys (Lots)'!$D:$D,MATCH(F132,'Buys (Lots)'!$A:$A,0)))</f>
        <v/>
      </c>
      <c r="H132" s="6">
        <f>IF(F132="","",ROUND(INDEX('Buys (Lots)'!$G:$G,MATCH(F132,'Buys (Lots)'!$A:$A,0))*D132,2))</f>
        <v/>
      </c>
      <c r="I132" s="4" t="n"/>
      <c r="J132" s="7">
        <f>IF(F132="","",IF(--A132&gt;EDATE(--G132,12),"Long-term","Short-term"))</f>
        <v/>
      </c>
      <c r="K132" s="6">
        <f>IF(F132="","",E132-H132)</f>
        <v/>
      </c>
      <c r="L132" s="7">
        <f>IF(F132="","",IF(J132="Long-term","K","H"))</f>
        <v/>
      </c>
      <c r="M132" s="7">
        <f>IF(OR(F132="",I132=""),"",IF(ROUND(I132,2)&lt;&gt;ROUND(H132,2),"B",""))</f>
        <v/>
      </c>
      <c r="N132" s="7" t="n"/>
      <c r="O132" s="7">
        <f>IF(F132="","",IF(LOWER(TRIM(INDEX('Buys (Lots)'!$B:$B,MATCH(F132,'Buys (Lots)'!$A:$A,0))))=LOWER(TRIM(C132)),"OK","CHECK: lot is from a different wallet/exchange"))</f>
        <v/>
      </c>
    </row>
    <row r="133">
      <c r="A133" s="4" t="n"/>
      <c r="B133" s="4" t="n"/>
      <c r="C133" s="4" t="n"/>
      <c r="D133" s="4" t="n"/>
      <c r="E133" s="5" t="n"/>
      <c r="F133" s="4" t="n"/>
      <c r="G133" s="7">
        <f>IF(F133="","",INDEX('Buys (Lots)'!$D:$D,MATCH(F133,'Buys (Lots)'!$A:$A,0)))</f>
        <v/>
      </c>
      <c r="H133" s="6">
        <f>IF(F133="","",ROUND(INDEX('Buys (Lots)'!$G:$G,MATCH(F133,'Buys (Lots)'!$A:$A,0))*D133,2))</f>
        <v/>
      </c>
      <c r="I133" s="4" t="n"/>
      <c r="J133" s="7">
        <f>IF(F133="","",IF(--A133&gt;EDATE(--G133,12),"Long-term","Short-term"))</f>
        <v/>
      </c>
      <c r="K133" s="6">
        <f>IF(F133="","",E133-H133)</f>
        <v/>
      </c>
      <c r="L133" s="7">
        <f>IF(F133="","",IF(J133="Long-term","K","H"))</f>
        <v/>
      </c>
      <c r="M133" s="7">
        <f>IF(OR(F133="",I133=""),"",IF(ROUND(I133,2)&lt;&gt;ROUND(H133,2),"B",""))</f>
        <v/>
      </c>
      <c r="N133" s="7" t="n"/>
      <c r="O133" s="7">
        <f>IF(F133="","",IF(LOWER(TRIM(INDEX('Buys (Lots)'!$B:$B,MATCH(F133,'Buys (Lots)'!$A:$A,0))))=LOWER(TRIM(C133)),"OK","CHECK: lot is from a different wallet/exchange"))</f>
        <v/>
      </c>
    </row>
    <row r="134">
      <c r="A134" s="4" t="n"/>
      <c r="B134" s="4" t="n"/>
      <c r="C134" s="4" t="n"/>
      <c r="D134" s="4" t="n"/>
      <c r="E134" s="5" t="n"/>
      <c r="F134" s="4" t="n"/>
      <c r="G134" s="7">
        <f>IF(F134="","",INDEX('Buys (Lots)'!$D:$D,MATCH(F134,'Buys (Lots)'!$A:$A,0)))</f>
        <v/>
      </c>
      <c r="H134" s="6">
        <f>IF(F134="","",ROUND(INDEX('Buys (Lots)'!$G:$G,MATCH(F134,'Buys (Lots)'!$A:$A,0))*D134,2))</f>
        <v/>
      </c>
      <c r="I134" s="4" t="n"/>
      <c r="J134" s="7">
        <f>IF(F134="","",IF(--A134&gt;EDATE(--G134,12),"Long-term","Short-term"))</f>
        <v/>
      </c>
      <c r="K134" s="6">
        <f>IF(F134="","",E134-H134)</f>
        <v/>
      </c>
      <c r="L134" s="7">
        <f>IF(F134="","",IF(J134="Long-term","K","H"))</f>
        <v/>
      </c>
      <c r="M134" s="7">
        <f>IF(OR(F134="",I134=""),"",IF(ROUND(I134,2)&lt;&gt;ROUND(H134,2),"B",""))</f>
        <v/>
      </c>
      <c r="N134" s="7" t="n"/>
      <c r="O134" s="7">
        <f>IF(F134="","",IF(LOWER(TRIM(INDEX('Buys (Lots)'!$B:$B,MATCH(F134,'Buys (Lots)'!$A:$A,0))))=LOWER(TRIM(C134)),"OK","CHECK: lot is from a different wallet/exchange"))</f>
        <v/>
      </c>
    </row>
    <row r="135">
      <c r="A135" s="4" t="n"/>
      <c r="B135" s="4" t="n"/>
      <c r="C135" s="4" t="n"/>
      <c r="D135" s="4" t="n"/>
      <c r="E135" s="5" t="n"/>
      <c r="F135" s="4" t="n"/>
      <c r="G135" s="7">
        <f>IF(F135="","",INDEX('Buys (Lots)'!$D:$D,MATCH(F135,'Buys (Lots)'!$A:$A,0)))</f>
        <v/>
      </c>
      <c r="H135" s="6">
        <f>IF(F135="","",ROUND(INDEX('Buys (Lots)'!$G:$G,MATCH(F135,'Buys (Lots)'!$A:$A,0))*D135,2))</f>
        <v/>
      </c>
      <c r="I135" s="4" t="n"/>
      <c r="J135" s="7">
        <f>IF(F135="","",IF(--A135&gt;EDATE(--G135,12),"Long-term","Short-term"))</f>
        <v/>
      </c>
      <c r="K135" s="6">
        <f>IF(F135="","",E135-H135)</f>
        <v/>
      </c>
      <c r="L135" s="7">
        <f>IF(F135="","",IF(J135="Long-term","K","H"))</f>
        <v/>
      </c>
      <c r="M135" s="7">
        <f>IF(OR(F135="",I135=""),"",IF(ROUND(I135,2)&lt;&gt;ROUND(H135,2),"B",""))</f>
        <v/>
      </c>
      <c r="N135" s="7" t="n"/>
      <c r="O135" s="7">
        <f>IF(F135="","",IF(LOWER(TRIM(INDEX('Buys (Lots)'!$B:$B,MATCH(F135,'Buys (Lots)'!$A:$A,0))))=LOWER(TRIM(C135)),"OK","CHECK: lot is from a different wallet/exchange"))</f>
        <v/>
      </c>
    </row>
    <row r="136">
      <c r="A136" s="4" t="n"/>
      <c r="B136" s="4" t="n"/>
      <c r="C136" s="4" t="n"/>
      <c r="D136" s="4" t="n"/>
      <c r="E136" s="5" t="n"/>
      <c r="F136" s="4" t="n"/>
      <c r="G136" s="7">
        <f>IF(F136="","",INDEX('Buys (Lots)'!$D:$D,MATCH(F136,'Buys (Lots)'!$A:$A,0)))</f>
        <v/>
      </c>
      <c r="H136" s="6">
        <f>IF(F136="","",ROUND(INDEX('Buys (Lots)'!$G:$G,MATCH(F136,'Buys (Lots)'!$A:$A,0))*D136,2))</f>
        <v/>
      </c>
      <c r="I136" s="4" t="n"/>
      <c r="J136" s="7">
        <f>IF(F136="","",IF(--A136&gt;EDATE(--G136,12),"Long-term","Short-term"))</f>
        <v/>
      </c>
      <c r="K136" s="6">
        <f>IF(F136="","",E136-H136)</f>
        <v/>
      </c>
      <c r="L136" s="7">
        <f>IF(F136="","",IF(J136="Long-term","K","H"))</f>
        <v/>
      </c>
      <c r="M136" s="7">
        <f>IF(OR(F136="",I136=""),"",IF(ROUND(I136,2)&lt;&gt;ROUND(H136,2),"B",""))</f>
        <v/>
      </c>
      <c r="N136" s="7" t="n"/>
      <c r="O136" s="7">
        <f>IF(F136="","",IF(LOWER(TRIM(INDEX('Buys (Lots)'!$B:$B,MATCH(F136,'Buys (Lots)'!$A:$A,0))))=LOWER(TRIM(C136)),"OK","CHECK: lot is from a different wallet/exchange"))</f>
        <v/>
      </c>
    </row>
    <row r="137">
      <c r="A137" s="4" t="n"/>
      <c r="B137" s="4" t="n"/>
      <c r="C137" s="4" t="n"/>
      <c r="D137" s="4" t="n"/>
      <c r="E137" s="5" t="n"/>
      <c r="F137" s="4" t="n"/>
      <c r="G137" s="7">
        <f>IF(F137="","",INDEX('Buys (Lots)'!$D:$D,MATCH(F137,'Buys (Lots)'!$A:$A,0)))</f>
        <v/>
      </c>
      <c r="H137" s="6">
        <f>IF(F137="","",ROUND(INDEX('Buys (Lots)'!$G:$G,MATCH(F137,'Buys (Lots)'!$A:$A,0))*D137,2))</f>
        <v/>
      </c>
      <c r="I137" s="4" t="n"/>
      <c r="J137" s="7">
        <f>IF(F137="","",IF(--A137&gt;EDATE(--G137,12),"Long-term","Short-term"))</f>
        <v/>
      </c>
      <c r="K137" s="6">
        <f>IF(F137="","",E137-H137)</f>
        <v/>
      </c>
      <c r="L137" s="7">
        <f>IF(F137="","",IF(J137="Long-term","K","H"))</f>
        <v/>
      </c>
      <c r="M137" s="7">
        <f>IF(OR(F137="",I137=""),"",IF(ROUND(I137,2)&lt;&gt;ROUND(H137,2),"B",""))</f>
        <v/>
      </c>
      <c r="N137" s="7" t="n"/>
      <c r="O137" s="7">
        <f>IF(F137="","",IF(LOWER(TRIM(INDEX('Buys (Lots)'!$B:$B,MATCH(F137,'Buys (Lots)'!$A:$A,0))))=LOWER(TRIM(C137)),"OK","CHECK: lot is from a different wallet/exchange"))</f>
        <v/>
      </c>
    </row>
    <row r="138">
      <c r="A138" s="4" t="n"/>
      <c r="B138" s="4" t="n"/>
      <c r="C138" s="4" t="n"/>
      <c r="D138" s="4" t="n"/>
      <c r="E138" s="5" t="n"/>
      <c r="F138" s="4" t="n"/>
      <c r="G138" s="7">
        <f>IF(F138="","",INDEX('Buys (Lots)'!$D:$D,MATCH(F138,'Buys (Lots)'!$A:$A,0)))</f>
        <v/>
      </c>
      <c r="H138" s="6">
        <f>IF(F138="","",ROUND(INDEX('Buys (Lots)'!$G:$G,MATCH(F138,'Buys (Lots)'!$A:$A,0))*D138,2))</f>
        <v/>
      </c>
      <c r="I138" s="4" t="n"/>
      <c r="J138" s="7">
        <f>IF(F138="","",IF(--A138&gt;EDATE(--G138,12),"Long-term","Short-term"))</f>
        <v/>
      </c>
      <c r="K138" s="6">
        <f>IF(F138="","",E138-H138)</f>
        <v/>
      </c>
      <c r="L138" s="7">
        <f>IF(F138="","",IF(J138="Long-term","K","H"))</f>
        <v/>
      </c>
      <c r="M138" s="7">
        <f>IF(OR(F138="",I138=""),"",IF(ROUND(I138,2)&lt;&gt;ROUND(H138,2),"B",""))</f>
        <v/>
      </c>
      <c r="N138" s="7" t="n"/>
      <c r="O138" s="7">
        <f>IF(F138="","",IF(LOWER(TRIM(INDEX('Buys (Lots)'!$B:$B,MATCH(F138,'Buys (Lots)'!$A:$A,0))))=LOWER(TRIM(C138)),"OK","CHECK: lot is from a different wallet/exchange"))</f>
        <v/>
      </c>
    </row>
    <row r="139">
      <c r="A139" s="4" t="n"/>
      <c r="B139" s="4" t="n"/>
      <c r="C139" s="4" t="n"/>
      <c r="D139" s="4" t="n"/>
      <c r="E139" s="5" t="n"/>
      <c r="F139" s="4" t="n"/>
      <c r="G139" s="7">
        <f>IF(F139="","",INDEX('Buys (Lots)'!$D:$D,MATCH(F139,'Buys (Lots)'!$A:$A,0)))</f>
        <v/>
      </c>
      <c r="H139" s="6">
        <f>IF(F139="","",ROUND(INDEX('Buys (Lots)'!$G:$G,MATCH(F139,'Buys (Lots)'!$A:$A,0))*D139,2))</f>
        <v/>
      </c>
      <c r="I139" s="4" t="n"/>
      <c r="J139" s="7">
        <f>IF(F139="","",IF(--A139&gt;EDATE(--G139,12),"Long-term","Short-term"))</f>
        <v/>
      </c>
      <c r="K139" s="6">
        <f>IF(F139="","",E139-H139)</f>
        <v/>
      </c>
      <c r="L139" s="7">
        <f>IF(F139="","",IF(J139="Long-term","K","H"))</f>
        <v/>
      </c>
      <c r="M139" s="7">
        <f>IF(OR(F139="",I139=""),"",IF(ROUND(I139,2)&lt;&gt;ROUND(H139,2),"B",""))</f>
        <v/>
      </c>
      <c r="N139" s="7" t="n"/>
      <c r="O139" s="7">
        <f>IF(F139="","",IF(LOWER(TRIM(INDEX('Buys (Lots)'!$B:$B,MATCH(F139,'Buys (Lots)'!$A:$A,0))))=LOWER(TRIM(C139)),"OK","CHECK: lot is from a different wallet/exchange"))</f>
        <v/>
      </c>
    </row>
    <row r="140">
      <c r="A140" s="4" t="n"/>
      <c r="B140" s="4" t="n"/>
      <c r="C140" s="4" t="n"/>
      <c r="D140" s="4" t="n"/>
      <c r="E140" s="5" t="n"/>
      <c r="F140" s="4" t="n"/>
      <c r="G140" s="7">
        <f>IF(F140="","",INDEX('Buys (Lots)'!$D:$D,MATCH(F140,'Buys (Lots)'!$A:$A,0)))</f>
        <v/>
      </c>
      <c r="H140" s="6">
        <f>IF(F140="","",ROUND(INDEX('Buys (Lots)'!$G:$G,MATCH(F140,'Buys (Lots)'!$A:$A,0))*D140,2))</f>
        <v/>
      </c>
      <c r="I140" s="4" t="n"/>
      <c r="J140" s="7">
        <f>IF(F140="","",IF(--A140&gt;EDATE(--G140,12),"Long-term","Short-term"))</f>
        <v/>
      </c>
      <c r="K140" s="6">
        <f>IF(F140="","",E140-H140)</f>
        <v/>
      </c>
      <c r="L140" s="7">
        <f>IF(F140="","",IF(J140="Long-term","K","H"))</f>
        <v/>
      </c>
      <c r="M140" s="7">
        <f>IF(OR(F140="",I140=""),"",IF(ROUND(I140,2)&lt;&gt;ROUND(H140,2),"B",""))</f>
        <v/>
      </c>
      <c r="N140" s="7" t="n"/>
      <c r="O140" s="7">
        <f>IF(F140="","",IF(LOWER(TRIM(INDEX('Buys (Lots)'!$B:$B,MATCH(F140,'Buys (Lots)'!$A:$A,0))))=LOWER(TRIM(C140)),"OK","CHECK: lot is from a different wallet/exchange"))</f>
        <v/>
      </c>
    </row>
    <row r="141">
      <c r="A141" s="4" t="n"/>
      <c r="B141" s="4" t="n"/>
      <c r="C141" s="4" t="n"/>
      <c r="D141" s="4" t="n"/>
      <c r="E141" s="5" t="n"/>
      <c r="F141" s="4" t="n"/>
      <c r="G141" s="7">
        <f>IF(F141="","",INDEX('Buys (Lots)'!$D:$D,MATCH(F141,'Buys (Lots)'!$A:$A,0)))</f>
        <v/>
      </c>
      <c r="H141" s="6">
        <f>IF(F141="","",ROUND(INDEX('Buys (Lots)'!$G:$G,MATCH(F141,'Buys (Lots)'!$A:$A,0))*D141,2))</f>
        <v/>
      </c>
      <c r="I141" s="4" t="n"/>
      <c r="J141" s="7">
        <f>IF(F141="","",IF(--A141&gt;EDATE(--G141,12),"Long-term","Short-term"))</f>
        <v/>
      </c>
      <c r="K141" s="6">
        <f>IF(F141="","",E141-H141)</f>
        <v/>
      </c>
      <c r="L141" s="7">
        <f>IF(F141="","",IF(J141="Long-term","K","H"))</f>
        <v/>
      </c>
      <c r="M141" s="7">
        <f>IF(OR(F141="",I141=""),"",IF(ROUND(I141,2)&lt;&gt;ROUND(H141,2),"B",""))</f>
        <v/>
      </c>
      <c r="N141" s="7" t="n"/>
      <c r="O141" s="7">
        <f>IF(F141="","",IF(LOWER(TRIM(INDEX('Buys (Lots)'!$B:$B,MATCH(F141,'Buys (Lots)'!$A:$A,0))))=LOWER(TRIM(C141)),"OK","CHECK: lot is from a different wallet/exchange"))</f>
        <v/>
      </c>
    </row>
    <row r="142">
      <c r="A142" s="4" t="n"/>
      <c r="B142" s="4" t="n"/>
      <c r="C142" s="4" t="n"/>
      <c r="D142" s="4" t="n"/>
      <c r="E142" s="5" t="n"/>
      <c r="F142" s="4" t="n"/>
      <c r="G142" s="7">
        <f>IF(F142="","",INDEX('Buys (Lots)'!$D:$D,MATCH(F142,'Buys (Lots)'!$A:$A,0)))</f>
        <v/>
      </c>
      <c r="H142" s="6">
        <f>IF(F142="","",ROUND(INDEX('Buys (Lots)'!$G:$G,MATCH(F142,'Buys (Lots)'!$A:$A,0))*D142,2))</f>
        <v/>
      </c>
      <c r="I142" s="4" t="n"/>
      <c r="J142" s="7">
        <f>IF(F142="","",IF(--A142&gt;EDATE(--G142,12),"Long-term","Short-term"))</f>
        <v/>
      </c>
      <c r="K142" s="6">
        <f>IF(F142="","",E142-H142)</f>
        <v/>
      </c>
      <c r="L142" s="7">
        <f>IF(F142="","",IF(J142="Long-term","K","H"))</f>
        <v/>
      </c>
      <c r="M142" s="7">
        <f>IF(OR(F142="",I142=""),"",IF(ROUND(I142,2)&lt;&gt;ROUND(H142,2),"B",""))</f>
        <v/>
      </c>
      <c r="N142" s="7" t="n"/>
      <c r="O142" s="7">
        <f>IF(F142="","",IF(LOWER(TRIM(INDEX('Buys (Lots)'!$B:$B,MATCH(F142,'Buys (Lots)'!$A:$A,0))))=LOWER(TRIM(C142)),"OK","CHECK: lot is from a different wallet/exchange"))</f>
        <v/>
      </c>
    </row>
    <row r="143">
      <c r="A143" s="4" t="n"/>
      <c r="B143" s="4" t="n"/>
      <c r="C143" s="4" t="n"/>
      <c r="D143" s="4" t="n"/>
      <c r="E143" s="5" t="n"/>
      <c r="F143" s="4" t="n"/>
      <c r="G143" s="7">
        <f>IF(F143="","",INDEX('Buys (Lots)'!$D:$D,MATCH(F143,'Buys (Lots)'!$A:$A,0)))</f>
        <v/>
      </c>
      <c r="H143" s="6">
        <f>IF(F143="","",ROUND(INDEX('Buys (Lots)'!$G:$G,MATCH(F143,'Buys (Lots)'!$A:$A,0))*D143,2))</f>
        <v/>
      </c>
      <c r="I143" s="4" t="n"/>
      <c r="J143" s="7">
        <f>IF(F143="","",IF(--A143&gt;EDATE(--G143,12),"Long-term","Short-term"))</f>
        <v/>
      </c>
      <c r="K143" s="6">
        <f>IF(F143="","",E143-H143)</f>
        <v/>
      </c>
      <c r="L143" s="7">
        <f>IF(F143="","",IF(J143="Long-term","K","H"))</f>
        <v/>
      </c>
      <c r="M143" s="7">
        <f>IF(OR(F143="",I143=""),"",IF(ROUND(I143,2)&lt;&gt;ROUND(H143,2),"B",""))</f>
        <v/>
      </c>
      <c r="N143" s="7" t="n"/>
      <c r="O143" s="7">
        <f>IF(F143="","",IF(LOWER(TRIM(INDEX('Buys (Lots)'!$B:$B,MATCH(F143,'Buys (Lots)'!$A:$A,0))))=LOWER(TRIM(C143)),"OK","CHECK: lot is from a different wallet/exchange"))</f>
        <v/>
      </c>
    </row>
    <row r="144">
      <c r="A144" s="4" t="n"/>
      <c r="B144" s="4" t="n"/>
      <c r="C144" s="4" t="n"/>
      <c r="D144" s="4" t="n"/>
      <c r="E144" s="5" t="n"/>
      <c r="F144" s="4" t="n"/>
      <c r="G144" s="7">
        <f>IF(F144="","",INDEX('Buys (Lots)'!$D:$D,MATCH(F144,'Buys (Lots)'!$A:$A,0)))</f>
        <v/>
      </c>
      <c r="H144" s="6">
        <f>IF(F144="","",ROUND(INDEX('Buys (Lots)'!$G:$G,MATCH(F144,'Buys (Lots)'!$A:$A,0))*D144,2))</f>
        <v/>
      </c>
      <c r="I144" s="4" t="n"/>
      <c r="J144" s="7">
        <f>IF(F144="","",IF(--A144&gt;EDATE(--G144,12),"Long-term","Short-term"))</f>
        <v/>
      </c>
      <c r="K144" s="6">
        <f>IF(F144="","",E144-H144)</f>
        <v/>
      </c>
      <c r="L144" s="7">
        <f>IF(F144="","",IF(J144="Long-term","K","H"))</f>
        <v/>
      </c>
      <c r="M144" s="7">
        <f>IF(OR(F144="",I144=""),"",IF(ROUND(I144,2)&lt;&gt;ROUND(H144,2),"B",""))</f>
        <v/>
      </c>
      <c r="N144" s="7" t="n"/>
      <c r="O144" s="7">
        <f>IF(F144="","",IF(LOWER(TRIM(INDEX('Buys (Lots)'!$B:$B,MATCH(F144,'Buys (Lots)'!$A:$A,0))))=LOWER(TRIM(C144)),"OK","CHECK: lot is from a different wallet/exchange"))</f>
        <v/>
      </c>
    </row>
    <row r="145">
      <c r="A145" s="4" t="n"/>
      <c r="B145" s="4" t="n"/>
      <c r="C145" s="4" t="n"/>
      <c r="D145" s="4" t="n"/>
      <c r="E145" s="5" t="n"/>
      <c r="F145" s="4" t="n"/>
      <c r="G145" s="7">
        <f>IF(F145="","",INDEX('Buys (Lots)'!$D:$D,MATCH(F145,'Buys (Lots)'!$A:$A,0)))</f>
        <v/>
      </c>
      <c r="H145" s="6">
        <f>IF(F145="","",ROUND(INDEX('Buys (Lots)'!$G:$G,MATCH(F145,'Buys (Lots)'!$A:$A,0))*D145,2))</f>
        <v/>
      </c>
      <c r="I145" s="4" t="n"/>
      <c r="J145" s="7">
        <f>IF(F145="","",IF(--A145&gt;EDATE(--G145,12),"Long-term","Short-term"))</f>
        <v/>
      </c>
      <c r="K145" s="6">
        <f>IF(F145="","",E145-H145)</f>
        <v/>
      </c>
      <c r="L145" s="7">
        <f>IF(F145="","",IF(J145="Long-term","K","H"))</f>
        <v/>
      </c>
      <c r="M145" s="7">
        <f>IF(OR(F145="",I145=""),"",IF(ROUND(I145,2)&lt;&gt;ROUND(H145,2),"B",""))</f>
        <v/>
      </c>
      <c r="N145" s="7" t="n"/>
      <c r="O145" s="7">
        <f>IF(F145="","",IF(LOWER(TRIM(INDEX('Buys (Lots)'!$B:$B,MATCH(F145,'Buys (Lots)'!$A:$A,0))))=LOWER(TRIM(C145)),"OK","CHECK: lot is from a different wallet/exchange"))</f>
        <v/>
      </c>
    </row>
    <row r="146">
      <c r="A146" s="4" t="n"/>
      <c r="B146" s="4" t="n"/>
      <c r="C146" s="4" t="n"/>
      <c r="D146" s="4" t="n"/>
      <c r="E146" s="5" t="n"/>
      <c r="F146" s="4" t="n"/>
      <c r="G146" s="7">
        <f>IF(F146="","",INDEX('Buys (Lots)'!$D:$D,MATCH(F146,'Buys (Lots)'!$A:$A,0)))</f>
        <v/>
      </c>
      <c r="H146" s="6">
        <f>IF(F146="","",ROUND(INDEX('Buys (Lots)'!$G:$G,MATCH(F146,'Buys (Lots)'!$A:$A,0))*D146,2))</f>
        <v/>
      </c>
      <c r="I146" s="4" t="n"/>
      <c r="J146" s="7">
        <f>IF(F146="","",IF(--A146&gt;EDATE(--G146,12),"Long-term","Short-term"))</f>
        <v/>
      </c>
      <c r="K146" s="6">
        <f>IF(F146="","",E146-H146)</f>
        <v/>
      </c>
      <c r="L146" s="7">
        <f>IF(F146="","",IF(J146="Long-term","K","H"))</f>
        <v/>
      </c>
      <c r="M146" s="7">
        <f>IF(OR(F146="",I146=""),"",IF(ROUND(I146,2)&lt;&gt;ROUND(H146,2),"B",""))</f>
        <v/>
      </c>
      <c r="N146" s="7" t="n"/>
      <c r="O146" s="7">
        <f>IF(F146="","",IF(LOWER(TRIM(INDEX('Buys (Lots)'!$B:$B,MATCH(F146,'Buys (Lots)'!$A:$A,0))))=LOWER(TRIM(C146)),"OK","CHECK: lot is from a different wallet/exchange"))</f>
        <v/>
      </c>
    </row>
    <row r="147">
      <c r="A147" s="4" t="n"/>
      <c r="B147" s="4" t="n"/>
      <c r="C147" s="4" t="n"/>
      <c r="D147" s="4" t="n"/>
      <c r="E147" s="5" t="n"/>
      <c r="F147" s="4" t="n"/>
      <c r="G147" s="7">
        <f>IF(F147="","",INDEX('Buys (Lots)'!$D:$D,MATCH(F147,'Buys (Lots)'!$A:$A,0)))</f>
        <v/>
      </c>
      <c r="H147" s="6">
        <f>IF(F147="","",ROUND(INDEX('Buys (Lots)'!$G:$G,MATCH(F147,'Buys (Lots)'!$A:$A,0))*D147,2))</f>
        <v/>
      </c>
      <c r="I147" s="4" t="n"/>
      <c r="J147" s="7">
        <f>IF(F147="","",IF(--A147&gt;EDATE(--G147,12),"Long-term","Short-term"))</f>
        <v/>
      </c>
      <c r="K147" s="6">
        <f>IF(F147="","",E147-H147)</f>
        <v/>
      </c>
      <c r="L147" s="7">
        <f>IF(F147="","",IF(J147="Long-term","K","H"))</f>
        <v/>
      </c>
      <c r="M147" s="7">
        <f>IF(OR(F147="",I147=""),"",IF(ROUND(I147,2)&lt;&gt;ROUND(H147,2),"B",""))</f>
        <v/>
      </c>
      <c r="N147" s="7" t="n"/>
      <c r="O147" s="7">
        <f>IF(F147="","",IF(LOWER(TRIM(INDEX('Buys (Lots)'!$B:$B,MATCH(F147,'Buys (Lots)'!$A:$A,0))))=LOWER(TRIM(C147)),"OK","CHECK: lot is from a different wallet/exchange"))</f>
        <v/>
      </c>
    </row>
    <row r="148">
      <c r="A148" s="4" t="n"/>
      <c r="B148" s="4" t="n"/>
      <c r="C148" s="4" t="n"/>
      <c r="D148" s="4" t="n"/>
      <c r="E148" s="5" t="n"/>
      <c r="F148" s="4" t="n"/>
      <c r="G148" s="7">
        <f>IF(F148="","",INDEX('Buys (Lots)'!$D:$D,MATCH(F148,'Buys (Lots)'!$A:$A,0)))</f>
        <v/>
      </c>
      <c r="H148" s="6">
        <f>IF(F148="","",ROUND(INDEX('Buys (Lots)'!$G:$G,MATCH(F148,'Buys (Lots)'!$A:$A,0))*D148,2))</f>
        <v/>
      </c>
      <c r="I148" s="4" t="n"/>
      <c r="J148" s="7">
        <f>IF(F148="","",IF(--A148&gt;EDATE(--G148,12),"Long-term","Short-term"))</f>
        <v/>
      </c>
      <c r="K148" s="6">
        <f>IF(F148="","",E148-H148)</f>
        <v/>
      </c>
      <c r="L148" s="7">
        <f>IF(F148="","",IF(J148="Long-term","K","H"))</f>
        <v/>
      </c>
      <c r="M148" s="7">
        <f>IF(OR(F148="",I148=""),"",IF(ROUND(I148,2)&lt;&gt;ROUND(H148,2),"B",""))</f>
        <v/>
      </c>
      <c r="N148" s="7" t="n"/>
      <c r="O148" s="7">
        <f>IF(F148="","",IF(LOWER(TRIM(INDEX('Buys (Lots)'!$B:$B,MATCH(F148,'Buys (Lots)'!$A:$A,0))))=LOWER(TRIM(C148)),"OK","CHECK: lot is from a different wallet/exchange"))</f>
        <v/>
      </c>
    </row>
    <row r="149">
      <c r="A149" s="4" t="n"/>
      <c r="B149" s="4" t="n"/>
      <c r="C149" s="4" t="n"/>
      <c r="D149" s="4" t="n"/>
      <c r="E149" s="5" t="n"/>
      <c r="F149" s="4" t="n"/>
      <c r="G149" s="7">
        <f>IF(F149="","",INDEX('Buys (Lots)'!$D:$D,MATCH(F149,'Buys (Lots)'!$A:$A,0)))</f>
        <v/>
      </c>
      <c r="H149" s="6">
        <f>IF(F149="","",ROUND(INDEX('Buys (Lots)'!$G:$G,MATCH(F149,'Buys (Lots)'!$A:$A,0))*D149,2))</f>
        <v/>
      </c>
      <c r="I149" s="4" t="n"/>
      <c r="J149" s="7">
        <f>IF(F149="","",IF(--A149&gt;EDATE(--G149,12),"Long-term","Short-term"))</f>
        <v/>
      </c>
      <c r="K149" s="6">
        <f>IF(F149="","",E149-H149)</f>
        <v/>
      </c>
      <c r="L149" s="7">
        <f>IF(F149="","",IF(J149="Long-term","K","H"))</f>
        <v/>
      </c>
      <c r="M149" s="7">
        <f>IF(OR(F149="",I149=""),"",IF(ROUND(I149,2)&lt;&gt;ROUND(H149,2),"B",""))</f>
        <v/>
      </c>
      <c r="N149" s="7" t="n"/>
      <c r="O149" s="7">
        <f>IF(F149="","",IF(LOWER(TRIM(INDEX('Buys (Lots)'!$B:$B,MATCH(F149,'Buys (Lots)'!$A:$A,0))))=LOWER(TRIM(C149)),"OK","CHECK: lot is from a different wallet/exchange"))</f>
        <v/>
      </c>
    </row>
    <row r="150">
      <c r="A150" s="4" t="n"/>
      <c r="B150" s="4" t="n"/>
      <c r="C150" s="4" t="n"/>
      <c r="D150" s="4" t="n"/>
      <c r="E150" s="5" t="n"/>
      <c r="F150" s="4" t="n"/>
      <c r="G150" s="7">
        <f>IF(F150="","",INDEX('Buys (Lots)'!$D:$D,MATCH(F150,'Buys (Lots)'!$A:$A,0)))</f>
        <v/>
      </c>
      <c r="H150" s="6">
        <f>IF(F150="","",ROUND(INDEX('Buys (Lots)'!$G:$G,MATCH(F150,'Buys (Lots)'!$A:$A,0))*D150,2))</f>
        <v/>
      </c>
      <c r="I150" s="4" t="n"/>
      <c r="J150" s="7">
        <f>IF(F150="","",IF(--A150&gt;EDATE(--G150,12),"Long-term","Short-term"))</f>
        <v/>
      </c>
      <c r="K150" s="6">
        <f>IF(F150="","",E150-H150)</f>
        <v/>
      </c>
      <c r="L150" s="7">
        <f>IF(F150="","",IF(J150="Long-term","K","H"))</f>
        <v/>
      </c>
      <c r="M150" s="7">
        <f>IF(OR(F150="",I150=""),"",IF(ROUND(I150,2)&lt;&gt;ROUND(H150,2),"B",""))</f>
        <v/>
      </c>
      <c r="N150" s="7" t="n"/>
      <c r="O150" s="7">
        <f>IF(F150="","",IF(LOWER(TRIM(INDEX('Buys (Lots)'!$B:$B,MATCH(F150,'Buys (Lots)'!$A:$A,0))))=LOWER(TRIM(C150)),"OK","CHECK: lot is from a different wallet/exchange"))</f>
        <v/>
      </c>
    </row>
    <row r="151">
      <c r="A151" s="4" t="n"/>
      <c r="B151" s="4" t="n"/>
      <c r="C151" s="4" t="n"/>
      <c r="D151" s="4" t="n"/>
      <c r="E151" s="5" t="n"/>
      <c r="F151" s="4" t="n"/>
      <c r="G151" s="7">
        <f>IF(F151="","",INDEX('Buys (Lots)'!$D:$D,MATCH(F151,'Buys (Lots)'!$A:$A,0)))</f>
        <v/>
      </c>
      <c r="H151" s="6">
        <f>IF(F151="","",ROUND(INDEX('Buys (Lots)'!$G:$G,MATCH(F151,'Buys (Lots)'!$A:$A,0))*D151,2))</f>
        <v/>
      </c>
      <c r="I151" s="4" t="n"/>
      <c r="J151" s="7">
        <f>IF(F151="","",IF(--A151&gt;EDATE(--G151,12),"Long-term","Short-term"))</f>
        <v/>
      </c>
      <c r="K151" s="6">
        <f>IF(F151="","",E151-H151)</f>
        <v/>
      </c>
      <c r="L151" s="7">
        <f>IF(F151="","",IF(J151="Long-term","K","H"))</f>
        <v/>
      </c>
      <c r="M151" s="7">
        <f>IF(OR(F151="",I151=""),"",IF(ROUND(I151,2)&lt;&gt;ROUND(H151,2),"B",""))</f>
        <v/>
      </c>
      <c r="N151" s="7" t="n"/>
      <c r="O151" s="7">
        <f>IF(F151="","",IF(LOWER(TRIM(INDEX('Buys (Lots)'!$B:$B,MATCH(F151,'Buys (Lots)'!$A:$A,0))))=LOWER(TRIM(C151)),"OK","CHECK: lot is from a different wallet/exchange"))</f>
        <v/>
      </c>
    </row>
    <row r="152">
      <c r="A152" s="4" t="n"/>
      <c r="B152" s="4" t="n"/>
      <c r="C152" s="4" t="n"/>
      <c r="D152" s="4" t="n"/>
      <c r="E152" s="5" t="n"/>
      <c r="F152" s="4" t="n"/>
      <c r="G152" s="7">
        <f>IF(F152="","",INDEX('Buys (Lots)'!$D:$D,MATCH(F152,'Buys (Lots)'!$A:$A,0)))</f>
        <v/>
      </c>
      <c r="H152" s="6">
        <f>IF(F152="","",ROUND(INDEX('Buys (Lots)'!$G:$G,MATCH(F152,'Buys (Lots)'!$A:$A,0))*D152,2))</f>
        <v/>
      </c>
      <c r="I152" s="4" t="n"/>
      <c r="J152" s="7">
        <f>IF(F152="","",IF(--A152&gt;EDATE(--G152,12),"Long-term","Short-term"))</f>
        <v/>
      </c>
      <c r="K152" s="6">
        <f>IF(F152="","",E152-H152)</f>
        <v/>
      </c>
      <c r="L152" s="7">
        <f>IF(F152="","",IF(J152="Long-term","K","H"))</f>
        <v/>
      </c>
      <c r="M152" s="7">
        <f>IF(OR(F152="",I152=""),"",IF(ROUND(I152,2)&lt;&gt;ROUND(H152,2),"B",""))</f>
        <v/>
      </c>
      <c r="N152" s="7" t="n"/>
      <c r="O152" s="7">
        <f>IF(F152="","",IF(LOWER(TRIM(INDEX('Buys (Lots)'!$B:$B,MATCH(F152,'Buys (Lots)'!$A:$A,0))))=LOWER(TRIM(C152)),"OK","CHECK: lot is from a different wallet/exchange"))</f>
        <v/>
      </c>
    </row>
    <row r="153">
      <c r="A153" s="4" t="n"/>
      <c r="B153" s="4" t="n"/>
      <c r="C153" s="4" t="n"/>
      <c r="D153" s="4" t="n"/>
      <c r="E153" s="5" t="n"/>
      <c r="F153" s="4" t="n"/>
      <c r="G153" s="7">
        <f>IF(F153="","",INDEX('Buys (Lots)'!$D:$D,MATCH(F153,'Buys (Lots)'!$A:$A,0)))</f>
        <v/>
      </c>
      <c r="H153" s="6">
        <f>IF(F153="","",ROUND(INDEX('Buys (Lots)'!$G:$G,MATCH(F153,'Buys (Lots)'!$A:$A,0))*D153,2))</f>
        <v/>
      </c>
      <c r="I153" s="4" t="n"/>
      <c r="J153" s="7">
        <f>IF(F153="","",IF(--A153&gt;EDATE(--G153,12),"Long-term","Short-term"))</f>
        <v/>
      </c>
      <c r="K153" s="6">
        <f>IF(F153="","",E153-H153)</f>
        <v/>
      </c>
      <c r="L153" s="7">
        <f>IF(F153="","",IF(J153="Long-term","K","H"))</f>
        <v/>
      </c>
      <c r="M153" s="7">
        <f>IF(OR(F153="",I153=""),"",IF(ROUND(I153,2)&lt;&gt;ROUND(H153,2),"B",""))</f>
        <v/>
      </c>
      <c r="N153" s="7" t="n"/>
      <c r="O153" s="7">
        <f>IF(F153="","",IF(LOWER(TRIM(INDEX('Buys (Lots)'!$B:$B,MATCH(F153,'Buys (Lots)'!$A:$A,0))))=LOWER(TRIM(C153)),"OK","CHECK: lot is from a different wallet/exchange"))</f>
        <v/>
      </c>
    </row>
    <row r="154">
      <c r="A154" s="4" t="n"/>
      <c r="B154" s="4" t="n"/>
      <c r="C154" s="4" t="n"/>
      <c r="D154" s="4" t="n"/>
      <c r="E154" s="5" t="n"/>
      <c r="F154" s="4" t="n"/>
      <c r="G154" s="7">
        <f>IF(F154="","",INDEX('Buys (Lots)'!$D:$D,MATCH(F154,'Buys (Lots)'!$A:$A,0)))</f>
        <v/>
      </c>
      <c r="H154" s="6">
        <f>IF(F154="","",ROUND(INDEX('Buys (Lots)'!$G:$G,MATCH(F154,'Buys (Lots)'!$A:$A,0))*D154,2))</f>
        <v/>
      </c>
      <c r="I154" s="4" t="n"/>
      <c r="J154" s="7">
        <f>IF(F154="","",IF(--A154&gt;EDATE(--G154,12),"Long-term","Short-term"))</f>
        <v/>
      </c>
      <c r="K154" s="6">
        <f>IF(F154="","",E154-H154)</f>
        <v/>
      </c>
      <c r="L154" s="7">
        <f>IF(F154="","",IF(J154="Long-term","K","H"))</f>
        <v/>
      </c>
      <c r="M154" s="7">
        <f>IF(OR(F154="",I154=""),"",IF(ROUND(I154,2)&lt;&gt;ROUND(H154,2),"B",""))</f>
        <v/>
      </c>
      <c r="N154" s="7" t="n"/>
      <c r="O154" s="7">
        <f>IF(F154="","",IF(LOWER(TRIM(INDEX('Buys (Lots)'!$B:$B,MATCH(F154,'Buys (Lots)'!$A:$A,0))))=LOWER(TRIM(C154)),"OK","CHECK: lot is from a different wallet/exchange"))</f>
        <v/>
      </c>
    </row>
    <row r="155">
      <c r="A155" s="4" t="n"/>
      <c r="B155" s="4" t="n"/>
      <c r="C155" s="4" t="n"/>
      <c r="D155" s="4" t="n"/>
      <c r="E155" s="5" t="n"/>
      <c r="F155" s="4" t="n"/>
      <c r="G155" s="7">
        <f>IF(F155="","",INDEX('Buys (Lots)'!$D:$D,MATCH(F155,'Buys (Lots)'!$A:$A,0)))</f>
        <v/>
      </c>
      <c r="H155" s="6">
        <f>IF(F155="","",ROUND(INDEX('Buys (Lots)'!$G:$G,MATCH(F155,'Buys (Lots)'!$A:$A,0))*D155,2))</f>
        <v/>
      </c>
      <c r="I155" s="4" t="n"/>
      <c r="J155" s="7">
        <f>IF(F155="","",IF(--A155&gt;EDATE(--G155,12),"Long-term","Short-term"))</f>
        <v/>
      </c>
      <c r="K155" s="6">
        <f>IF(F155="","",E155-H155)</f>
        <v/>
      </c>
      <c r="L155" s="7">
        <f>IF(F155="","",IF(J155="Long-term","K","H"))</f>
        <v/>
      </c>
      <c r="M155" s="7">
        <f>IF(OR(F155="",I155=""),"",IF(ROUND(I155,2)&lt;&gt;ROUND(H155,2),"B",""))</f>
        <v/>
      </c>
      <c r="N155" s="7" t="n"/>
      <c r="O155" s="7">
        <f>IF(F155="","",IF(LOWER(TRIM(INDEX('Buys (Lots)'!$B:$B,MATCH(F155,'Buys (Lots)'!$A:$A,0))))=LOWER(TRIM(C155)),"OK","CHECK: lot is from a different wallet/exchange"))</f>
        <v/>
      </c>
    </row>
    <row r="156">
      <c r="A156" s="4" t="n"/>
      <c r="B156" s="4" t="n"/>
      <c r="C156" s="4" t="n"/>
      <c r="D156" s="4" t="n"/>
      <c r="E156" s="5" t="n"/>
      <c r="F156" s="4" t="n"/>
      <c r="G156" s="7">
        <f>IF(F156="","",INDEX('Buys (Lots)'!$D:$D,MATCH(F156,'Buys (Lots)'!$A:$A,0)))</f>
        <v/>
      </c>
      <c r="H156" s="6">
        <f>IF(F156="","",ROUND(INDEX('Buys (Lots)'!$G:$G,MATCH(F156,'Buys (Lots)'!$A:$A,0))*D156,2))</f>
        <v/>
      </c>
      <c r="I156" s="4" t="n"/>
      <c r="J156" s="7">
        <f>IF(F156="","",IF(--A156&gt;EDATE(--G156,12),"Long-term","Short-term"))</f>
        <v/>
      </c>
      <c r="K156" s="6">
        <f>IF(F156="","",E156-H156)</f>
        <v/>
      </c>
      <c r="L156" s="7">
        <f>IF(F156="","",IF(J156="Long-term","K","H"))</f>
        <v/>
      </c>
      <c r="M156" s="7">
        <f>IF(OR(F156="",I156=""),"",IF(ROUND(I156,2)&lt;&gt;ROUND(H156,2),"B",""))</f>
        <v/>
      </c>
      <c r="N156" s="7" t="n"/>
      <c r="O156" s="7">
        <f>IF(F156="","",IF(LOWER(TRIM(INDEX('Buys (Lots)'!$B:$B,MATCH(F156,'Buys (Lots)'!$A:$A,0))))=LOWER(TRIM(C156)),"OK","CHECK: lot is from a different wallet/exchange"))</f>
        <v/>
      </c>
    </row>
    <row r="157">
      <c r="A157" s="4" t="n"/>
      <c r="B157" s="4" t="n"/>
      <c r="C157" s="4" t="n"/>
      <c r="D157" s="4" t="n"/>
      <c r="E157" s="5" t="n"/>
      <c r="F157" s="4" t="n"/>
      <c r="G157" s="7">
        <f>IF(F157="","",INDEX('Buys (Lots)'!$D:$D,MATCH(F157,'Buys (Lots)'!$A:$A,0)))</f>
        <v/>
      </c>
      <c r="H157" s="6">
        <f>IF(F157="","",ROUND(INDEX('Buys (Lots)'!$G:$G,MATCH(F157,'Buys (Lots)'!$A:$A,0))*D157,2))</f>
        <v/>
      </c>
      <c r="I157" s="4" t="n"/>
      <c r="J157" s="7">
        <f>IF(F157="","",IF(--A157&gt;EDATE(--G157,12),"Long-term","Short-term"))</f>
        <v/>
      </c>
      <c r="K157" s="6">
        <f>IF(F157="","",E157-H157)</f>
        <v/>
      </c>
      <c r="L157" s="7">
        <f>IF(F157="","",IF(J157="Long-term","K","H"))</f>
        <v/>
      </c>
      <c r="M157" s="7">
        <f>IF(OR(F157="",I157=""),"",IF(ROUND(I157,2)&lt;&gt;ROUND(H157,2),"B",""))</f>
        <v/>
      </c>
      <c r="N157" s="7" t="n"/>
      <c r="O157" s="7">
        <f>IF(F157="","",IF(LOWER(TRIM(INDEX('Buys (Lots)'!$B:$B,MATCH(F157,'Buys (Lots)'!$A:$A,0))))=LOWER(TRIM(C157)),"OK","CHECK: lot is from a different wallet/exchange"))</f>
        <v/>
      </c>
    </row>
    <row r="158">
      <c r="A158" s="4" t="n"/>
      <c r="B158" s="4" t="n"/>
      <c r="C158" s="4" t="n"/>
      <c r="D158" s="4" t="n"/>
      <c r="E158" s="5" t="n"/>
      <c r="F158" s="4" t="n"/>
      <c r="G158" s="7">
        <f>IF(F158="","",INDEX('Buys (Lots)'!$D:$D,MATCH(F158,'Buys (Lots)'!$A:$A,0)))</f>
        <v/>
      </c>
      <c r="H158" s="6">
        <f>IF(F158="","",ROUND(INDEX('Buys (Lots)'!$G:$G,MATCH(F158,'Buys (Lots)'!$A:$A,0))*D158,2))</f>
        <v/>
      </c>
      <c r="I158" s="4" t="n"/>
      <c r="J158" s="7">
        <f>IF(F158="","",IF(--A158&gt;EDATE(--G158,12),"Long-term","Short-term"))</f>
        <v/>
      </c>
      <c r="K158" s="6">
        <f>IF(F158="","",E158-H158)</f>
        <v/>
      </c>
      <c r="L158" s="7">
        <f>IF(F158="","",IF(J158="Long-term","K","H"))</f>
        <v/>
      </c>
      <c r="M158" s="7">
        <f>IF(OR(F158="",I158=""),"",IF(ROUND(I158,2)&lt;&gt;ROUND(H158,2),"B",""))</f>
        <v/>
      </c>
      <c r="N158" s="7" t="n"/>
      <c r="O158" s="7">
        <f>IF(F158="","",IF(LOWER(TRIM(INDEX('Buys (Lots)'!$B:$B,MATCH(F158,'Buys (Lots)'!$A:$A,0))))=LOWER(TRIM(C158)),"OK","CHECK: lot is from a different wallet/exchange"))</f>
        <v/>
      </c>
    </row>
    <row r="159">
      <c r="A159" s="4" t="n"/>
      <c r="B159" s="4" t="n"/>
      <c r="C159" s="4" t="n"/>
      <c r="D159" s="4" t="n"/>
      <c r="E159" s="5" t="n"/>
      <c r="F159" s="4" t="n"/>
      <c r="G159" s="7">
        <f>IF(F159="","",INDEX('Buys (Lots)'!$D:$D,MATCH(F159,'Buys (Lots)'!$A:$A,0)))</f>
        <v/>
      </c>
      <c r="H159" s="6">
        <f>IF(F159="","",ROUND(INDEX('Buys (Lots)'!$G:$G,MATCH(F159,'Buys (Lots)'!$A:$A,0))*D159,2))</f>
        <v/>
      </c>
      <c r="I159" s="4" t="n"/>
      <c r="J159" s="7">
        <f>IF(F159="","",IF(--A159&gt;EDATE(--G159,12),"Long-term","Short-term"))</f>
        <v/>
      </c>
      <c r="K159" s="6">
        <f>IF(F159="","",E159-H159)</f>
        <v/>
      </c>
      <c r="L159" s="7">
        <f>IF(F159="","",IF(J159="Long-term","K","H"))</f>
        <v/>
      </c>
      <c r="M159" s="7">
        <f>IF(OR(F159="",I159=""),"",IF(ROUND(I159,2)&lt;&gt;ROUND(H159,2),"B",""))</f>
        <v/>
      </c>
      <c r="N159" s="7" t="n"/>
      <c r="O159" s="7">
        <f>IF(F159="","",IF(LOWER(TRIM(INDEX('Buys (Lots)'!$B:$B,MATCH(F159,'Buys (Lots)'!$A:$A,0))))=LOWER(TRIM(C159)),"OK","CHECK: lot is from a different wallet/exchange"))</f>
        <v/>
      </c>
    </row>
    <row r="160">
      <c r="A160" s="4" t="n"/>
      <c r="B160" s="4" t="n"/>
      <c r="C160" s="4" t="n"/>
      <c r="D160" s="4" t="n"/>
      <c r="E160" s="5" t="n"/>
      <c r="F160" s="4" t="n"/>
      <c r="G160" s="7">
        <f>IF(F160="","",INDEX('Buys (Lots)'!$D:$D,MATCH(F160,'Buys (Lots)'!$A:$A,0)))</f>
        <v/>
      </c>
      <c r="H160" s="6">
        <f>IF(F160="","",ROUND(INDEX('Buys (Lots)'!$G:$G,MATCH(F160,'Buys (Lots)'!$A:$A,0))*D160,2))</f>
        <v/>
      </c>
      <c r="I160" s="4" t="n"/>
      <c r="J160" s="7">
        <f>IF(F160="","",IF(--A160&gt;EDATE(--G160,12),"Long-term","Short-term"))</f>
        <v/>
      </c>
      <c r="K160" s="6">
        <f>IF(F160="","",E160-H160)</f>
        <v/>
      </c>
      <c r="L160" s="7">
        <f>IF(F160="","",IF(J160="Long-term","K","H"))</f>
        <v/>
      </c>
      <c r="M160" s="7">
        <f>IF(OR(F160="",I160=""),"",IF(ROUND(I160,2)&lt;&gt;ROUND(H160,2),"B",""))</f>
        <v/>
      </c>
      <c r="N160" s="7" t="n"/>
      <c r="O160" s="7">
        <f>IF(F160="","",IF(LOWER(TRIM(INDEX('Buys (Lots)'!$B:$B,MATCH(F160,'Buys (Lots)'!$A:$A,0))))=LOWER(TRIM(C160)),"OK","CHECK: lot is from a different wallet/exchange"))</f>
        <v/>
      </c>
    </row>
    <row r="161">
      <c r="A161" s="4" t="n"/>
      <c r="B161" s="4" t="n"/>
      <c r="C161" s="4" t="n"/>
      <c r="D161" s="4" t="n"/>
      <c r="E161" s="5" t="n"/>
      <c r="F161" s="4" t="n"/>
      <c r="G161" s="7">
        <f>IF(F161="","",INDEX('Buys (Lots)'!$D:$D,MATCH(F161,'Buys (Lots)'!$A:$A,0)))</f>
        <v/>
      </c>
      <c r="H161" s="6">
        <f>IF(F161="","",ROUND(INDEX('Buys (Lots)'!$G:$G,MATCH(F161,'Buys (Lots)'!$A:$A,0))*D161,2))</f>
        <v/>
      </c>
      <c r="I161" s="4" t="n"/>
      <c r="J161" s="7">
        <f>IF(F161="","",IF(--A161&gt;EDATE(--G161,12),"Long-term","Short-term"))</f>
        <v/>
      </c>
      <c r="K161" s="6">
        <f>IF(F161="","",E161-H161)</f>
        <v/>
      </c>
      <c r="L161" s="7">
        <f>IF(F161="","",IF(J161="Long-term","K","H"))</f>
        <v/>
      </c>
      <c r="M161" s="7">
        <f>IF(OR(F161="",I161=""),"",IF(ROUND(I161,2)&lt;&gt;ROUND(H161,2),"B",""))</f>
        <v/>
      </c>
      <c r="N161" s="7" t="n"/>
      <c r="O161" s="7">
        <f>IF(F161="","",IF(LOWER(TRIM(INDEX('Buys (Lots)'!$B:$B,MATCH(F161,'Buys (Lots)'!$A:$A,0))))=LOWER(TRIM(C161)),"OK","CHECK: lot is from a different wallet/exchange"))</f>
        <v/>
      </c>
    </row>
    <row r="162">
      <c r="A162" s="4" t="n"/>
      <c r="B162" s="4" t="n"/>
      <c r="C162" s="4" t="n"/>
      <c r="D162" s="4" t="n"/>
      <c r="E162" s="5" t="n"/>
      <c r="F162" s="4" t="n"/>
      <c r="G162" s="7">
        <f>IF(F162="","",INDEX('Buys (Lots)'!$D:$D,MATCH(F162,'Buys (Lots)'!$A:$A,0)))</f>
        <v/>
      </c>
      <c r="H162" s="6">
        <f>IF(F162="","",ROUND(INDEX('Buys (Lots)'!$G:$G,MATCH(F162,'Buys (Lots)'!$A:$A,0))*D162,2))</f>
        <v/>
      </c>
      <c r="I162" s="4" t="n"/>
      <c r="J162" s="7">
        <f>IF(F162="","",IF(--A162&gt;EDATE(--G162,12),"Long-term","Short-term"))</f>
        <v/>
      </c>
      <c r="K162" s="6">
        <f>IF(F162="","",E162-H162)</f>
        <v/>
      </c>
      <c r="L162" s="7">
        <f>IF(F162="","",IF(J162="Long-term","K","H"))</f>
        <v/>
      </c>
      <c r="M162" s="7">
        <f>IF(OR(F162="",I162=""),"",IF(ROUND(I162,2)&lt;&gt;ROUND(H162,2),"B",""))</f>
        <v/>
      </c>
      <c r="N162" s="7" t="n"/>
      <c r="O162" s="7">
        <f>IF(F162="","",IF(LOWER(TRIM(INDEX('Buys (Lots)'!$B:$B,MATCH(F162,'Buys (Lots)'!$A:$A,0))))=LOWER(TRIM(C162)),"OK","CHECK: lot is from a different wallet/exchange"))</f>
        <v/>
      </c>
    </row>
    <row r="163">
      <c r="A163" s="4" t="n"/>
      <c r="B163" s="4" t="n"/>
      <c r="C163" s="4" t="n"/>
      <c r="D163" s="4" t="n"/>
      <c r="E163" s="5" t="n"/>
      <c r="F163" s="4" t="n"/>
      <c r="G163" s="7">
        <f>IF(F163="","",INDEX('Buys (Lots)'!$D:$D,MATCH(F163,'Buys (Lots)'!$A:$A,0)))</f>
        <v/>
      </c>
      <c r="H163" s="6">
        <f>IF(F163="","",ROUND(INDEX('Buys (Lots)'!$G:$G,MATCH(F163,'Buys (Lots)'!$A:$A,0))*D163,2))</f>
        <v/>
      </c>
      <c r="I163" s="4" t="n"/>
      <c r="J163" s="7">
        <f>IF(F163="","",IF(--A163&gt;EDATE(--G163,12),"Long-term","Short-term"))</f>
        <v/>
      </c>
      <c r="K163" s="6">
        <f>IF(F163="","",E163-H163)</f>
        <v/>
      </c>
      <c r="L163" s="7">
        <f>IF(F163="","",IF(J163="Long-term","K","H"))</f>
        <v/>
      </c>
      <c r="M163" s="7">
        <f>IF(OR(F163="",I163=""),"",IF(ROUND(I163,2)&lt;&gt;ROUND(H163,2),"B",""))</f>
        <v/>
      </c>
      <c r="N163" s="7" t="n"/>
      <c r="O163" s="7">
        <f>IF(F163="","",IF(LOWER(TRIM(INDEX('Buys (Lots)'!$B:$B,MATCH(F163,'Buys (Lots)'!$A:$A,0))))=LOWER(TRIM(C163)),"OK","CHECK: lot is from a different wallet/exchange"))</f>
        <v/>
      </c>
    </row>
    <row r="164">
      <c r="A164" s="4" t="n"/>
      <c r="B164" s="4" t="n"/>
      <c r="C164" s="4" t="n"/>
      <c r="D164" s="4" t="n"/>
      <c r="E164" s="5" t="n"/>
      <c r="F164" s="4" t="n"/>
      <c r="G164" s="7">
        <f>IF(F164="","",INDEX('Buys (Lots)'!$D:$D,MATCH(F164,'Buys (Lots)'!$A:$A,0)))</f>
        <v/>
      </c>
      <c r="H164" s="6">
        <f>IF(F164="","",ROUND(INDEX('Buys (Lots)'!$G:$G,MATCH(F164,'Buys (Lots)'!$A:$A,0))*D164,2))</f>
        <v/>
      </c>
      <c r="I164" s="4" t="n"/>
      <c r="J164" s="7">
        <f>IF(F164="","",IF(--A164&gt;EDATE(--G164,12),"Long-term","Short-term"))</f>
        <v/>
      </c>
      <c r="K164" s="6">
        <f>IF(F164="","",E164-H164)</f>
        <v/>
      </c>
      <c r="L164" s="7">
        <f>IF(F164="","",IF(J164="Long-term","K","H"))</f>
        <v/>
      </c>
      <c r="M164" s="7">
        <f>IF(OR(F164="",I164=""),"",IF(ROUND(I164,2)&lt;&gt;ROUND(H164,2),"B",""))</f>
        <v/>
      </c>
      <c r="N164" s="7" t="n"/>
      <c r="O164" s="7">
        <f>IF(F164="","",IF(LOWER(TRIM(INDEX('Buys (Lots)'!$B:$B,MATCH(F164,'Buys (Lots)'!$A:$A,0))))=LOWER(TRIM(C164)),"OK","CHECK: lot is from a different wallet/exchange"))</f>
        <v/>
      </c>
    </row>
    <row r="165">
      <c r="A165" s="4" t="n"/>
      <c r="B165" s="4" t="n"/>
      <c r="C165" s="4" t="n"/>
      <c r="D165" s="4" t="n"/>
      <c r="E165" s="5" t="n"/>
      <c r="F165" s="4" t="n"/>
      <c r="G165" s="7">
        <f>IF(F165="","",INDEX('Buys (Lots)'!$D:$D,MATCH(F165,'Buys (Lots)'!$A:$A,0)))</f>
        <v/>
      </c>
      <c r="H165" s="6">
        <f>IF(F165="","",ROUND(INDEX('Buys (Lots)'!$G:$G,MATCH(F165,'Buys (Lots)'!$A:$A,0))*D165,2))</f>
        <v/>
      </c>
      <c r="I165" s="4" t="n"/>
      <c r="J165" s="7">
        <f>IF(F165="","",IF(--A165&gt;EDATE(--G165,12),"Long-term","Short-term"))</f>
        <v/>
      </c>
      <c r="K165" s="6">
        <f>IF(F165="","",E165-H165)</f>
        <v/>
      </c>
      <c r="L165" s="7">
        <f>IF(F165="","",IF(J165="Long-term","K","H"))</f>
        <v/>
      </c>
      <c r="M165" s="7">
        <f>IF(OR(F165="",I165=""),"",IF(ROUND(I165,2)&lt;&gt;ROUND(H165,2),"B",""))</f>
        <v/>
      </c>
      <c r="N165" s="7" t="n"/>
      <c r="O165" s="7">
        <f>IF(F165="","",IF(LOWER(TRIM(INDEX('Buys (Lots)'!$B:$B,MATCH(F165,'Buys (Lots)'!$A:$A,0))))=LOWER(TRIM(C165)),"OK","CHECK: lot is from a different wallet/exchange"))</f>
        <v/>
      </c>
    </row>
    <row r="166">
      <c r="A166" s="4" t="n"/>
      <c r="B166" s="4" t="n"/>
      <c r="C166" s="4" t="n"/>
      <c r="D166" s="4" t="n"/>
      <c r="E166" s="5" t="n"/>
      <c r="F166" s="4" t="n"/>
      <c r="G166" s="7">
        <f>IF(F166="","",INDEX('Buys (Lots)'!$D:$D,MATCH(F166,'Buys (Lots)'!$A:$A,0)))</f>
        <v/>
      </c>
      <c r="H166" s="6">
        <f>IF(F166="","",ROUND(INDEX('Buys (Lots)'!$G:$G,MATCH(F166,'Buys (Lots)'!$A:$A,0))*D166,2))</f>
        <v/>
      </c>
      <c r="I166" s="4" t="n"/>
      <c r="J166" s="7">
        <f>IF(F166="","",IF(--A166&gt;EDATE(--G166,12),"Long-term","Short-term"))</f>
        <v/>
      </c>
      <c r="K166" s="6">
        <f>IF(F166="","",E166-H166)</f>
        <v/>
      </c>
      <c r="L166" s="7">
        <f>IF(F166="","",IF(J166="Long-term","K","H"))</f>
        <v/>
      </c>
      <c r="M166" s="7">
        <f>IF(OR(F166="",I166=""),"",IF(ROUND(I166,2)&lt;&gt;ROUND(H166,2),"B",""))</f>
        <v/>
      </c>
      <c r="N166" s="7" t="n"/>
      <c r="O166" s="7">
        <f>IF(F166="","",IF(LOWER(TRIM(INDEX('Buys (Lots)'!$B:$B,MATCH(F166,'Buys (Lots)'!$A:$A,0))))=LOWER(TRIM(C166)),"OK","CHECK: lot is from a different wallet/exchange"))</f>
        <v/>
      </c>
    </row>
    <row r="167">
      <c r="A167" s="4" t="n"/>
      <c r="B167" s="4" t="n"/>
      <c r="C167" s="4" t="n"/>
      <c r="D167" s="4" t="n"/>
      <c r="E167" s="5" t="n"/>
      <c r="F167" s="4" t="n"/>
      <c r="G167" s="7">
        <f>IF(F167="","",INDEX('Buys (Lots)'!$D:$D,MATCH(F167,'Buys (Lots)'!$A:$A,0)))</f>
        <v/>
      </c>
      <c r="H167" s="6">
        <f>IF(F167="","",ROUND(INDEX('Buys (Lots)'!$G:$G,MATCH(F167,'Buys (Lots)'!$A:$A,0))*D167,2))</f>
        <v/>
      </c>
      <c r="I167" s="4" t="n"/>
      <c r="J167" s="7">
        <f>IF(F167="","",IF(--A167&gt;EDATE(--G167,12),"Long-term","Short-term"))</f>
        <v/>
      </c>
      <c r="K167" s="6">
        <f>IF(F167="","",E167-H167)</f>
        <v/>
      </c>
      <c r="L167" s="7">
        <f>IF(F167="","",IF(J167="Long-term","K","H"))</f>
        <v/>
      </c>
      <c r="M167" s="7">
        <f>IF(OR(F167="",I167=""),"",IF(ROUND(I167,2)&lt;&gt;ROUND(H167,2),"B",""))</f>
        <v/>
      </c>
      <c r="N167" s="7" t="n"/>
      <c r="O167" s="7">
        <f>IF(F167="","",IF(LOWER(TRIM(INDEX('Buys (Lots)'!$B:$B,MATCH(F167,'Buys (Lots)'!$A:$A,0))))=LOWER(TRIM(C167)),"OK","CHECK: lot is from a different wallet/exchange"))</f>
        <v/>
      </c>
    </row>
    <row r="168">
      <c r="A168" s="4" t="n"/>
      <c r="B168" s="4" t="n"/>
      <c r="C168" s="4" t="n"/>
      <c r="D168" s="4" t="n"/>
      <c r="E168" s="5" t="n"/>
      <c r="F168" s="4" t="n"/>
      <c r="G168" s="7">
        <f>IF(F168="","",INDEX('Buys (Lots)'!$D:$D,MATCH(F168,'Buys (Lots)'!$A:$A,0)))</f>
        <v/>
      </c>
      <c r="H168" s="6">
        <f>IF(F168="","",ROUND(INDEX('Buys (Lots)'!$G:$G,MATCH(F168,'Buys (Lots)'!$A:$A,0))*D168,2))</f>
        <v/>
      </c>
      <c r="I168" s="4" t="n"/>
      <c r="J168" s="7">
        <f>IF(F168="","",IF(--A168&gt;EDATE(--G168,12),"Long-term","Short-term"))</f>
        <v/>
      </c>
      <c r="K168" s="6">
        <f>IF(F168="","",E168-H168)</f>
        <v/>
      </c>
      <c r="L168" s="7">
        <f>IF(F168="","",IF(J168="Long-term","K","H"))</f>
        <v/>
      </c>
      <c r="M168" s="7">
        <f>IF(OR(F168="",I168=""),"",IF(ROUND(I168,2)&lt;&gt;ROUND(H168,2),"B",""))</f>
        <v/>
      </c>
      <c r="N168" s="7" t="n"/>
      <c r="O168" s="7">
        <f>IF(F168="","",IF(LOWER(TRIM(INDEX('Buys (Lots)'!$B:$B,MATCH(F168,'Buys (Lots)'!$A:$A,0))))=LOWER(TRIM(C168)),"OK","CHECK: lot is from a different wallet/exchange"))</f>
        <v/>
      </c>
    </row>
    <row r="169">
      <c r="A169" s="4" t="n"/>
      <c r="B169" s="4" t="n"/>
      <c r="C169" s="4" t="n"/>
      <c r="D169" s="4" t="n"/>
      <c r="E169" s="5" t="n"/>
      <c r="F169" s="4" t="n"/>
      <c r="G169" s="7">
        <f>IF(F169="","",INDEX('Buys (Lots)'!$D:$D,MATCH(F169,'Buys (Lots)'!$A:$A,0)))</f>
        <v/>
      </c>
      <c r="H169" s="6">
        <f>IF(F169="","",ROUND(INDEX('Buys (Lots)'!$G:$G,MATCH(F169,'Buys (Lots)'!$A:$A,0))*D169,2))</f>
        <v/>
      </c>
      <c r="I169" s="4" t="n"/>
      <c r="J169" s="7">
        <f>IF(F169="","",IF(--A169&gt;EDATE(--G169,12),"Long-term","Short-term"))</f>
        <v/>
      </c>
      <c r="K169" s="6">
        <f>IF(F169="","",E169-H169)</f>
        <v/>
      </c>
      <c r="L169" s="7">
        <f>IF(F169="","",IF(J169="Long-term","K","H"))</f>
        <v/>
      </c>
      <c r="M169" s="7">
        <f>IF(OR(F169="",I169=""),"",IF(ROUND(I169,2)&lt;&gt;ROUND(H169,2),"B",""))</f>
        <v/>
      </c>
      <c r="N169" s="7" t="n"/>
      <c r="O169" s="7">
        <f>IF(F169="","",IF(LOWER(TRIM(INDEX('Buys (Lots)'!$B:$B,MATCH(F169,'Buys (Lots)'!$A:$A,0))))=LOWER(TRIM(C169)),"OK","CHECK: lot is from a different wallet/exchange"))</f>
        <v/>
      </c>
    </row>
    <row r="170">
      <c r="A170" s="4" t="n"/>
      <c r="B170" s="4" t="n"/>
      <c r="C170" s="4" t="n"/>
      <c r="D170" s="4" t="n"/>
      <c r="E170" s="5" t="n"/>
      <c r="F170" s="4" t="n"/>
      <c r="G170" s="7">
        <f>IF(F170="","",INDEX('Buys (Lots)'!$D:$D,MATCH(F170,'Buys (Lots)'!$A:$A,0)))</f>
        <v/>
      </c>
      <c r="H170" s="6">
        <f>IF(F170="","",ROUND(INDEX('Buys (Lots)'!$G:$G,MATCH(F170,'Buys (Lots)'!$A:$A,0))*D170,2))</f>
        <v/>
      </c>
      <c r="I170" s="4" t="n"/>
      <c r="J170" s="7">
        <f>IF(F170="","",IF(--A170&gt;EDATE(--G170,12),"Long-term","Short-term"))</f>
        <v/>
      </c>
      <c r="K170" s="6">
        <f>IF(F170="","",E170-H170)</f>
        <v/>
      </c>
      <c r="L170" s="7">
        <f>IF(F170="","",IF(J170="Long-term","K","H"))</f>
        <v/>
      </c>
      <c r="M170" s="7">
        <f>IF(OR(F170="",I170=""),"",IF(ROUND(I170,2)&lt;&gt;ROUND(H170,2),"B",""))</f>
        <v/>
      </c>
      <c r="N170" s="7" t="n"/>
      <c r="O170" s="7">
        <f>IF(F170="","",IF(LOWER(TRIM(INDEX('Buys (Lots)'!$B:$B,MATCH(F170,'Buys (Lots)'!$A:$A,0))))=LOWER(TRIM(C170)),"OK","CHECK: lot is from a different wallet/exchange"))</f>
        <v/>
      </c>
    </row>
    <row r="171">
      <c r="A171" s="4" t="n"/>
      <c r="B171" s="4" t="n"/>
      <c r="C171" s="4" t="n"/>
      <c r="D171" s="4" t="n"/>
      <c r="E171" s="5" t="n"/>
      <c r="F171" s="4" t="n"/>
      <c r="G171" s="7">
        <f>IF(F171="","",INDEX('Buys (Lots)'!$D:$D,MATCH(F171,'Buys (Lots)'!$A:$A,0)))</f>
        <v/>
      </c>
      <c r="H171" s="6">
        <f>IF(F171="","",ROUND(INDEX('Buys (Lots)'!$G:$G,MATCH(F171,'Buys (Lots)'!$A:$A,0))*D171,2))</f>
        <v/>
      </c>
      <c r="I171" s="4" t="n"/>
      <c r="J171" s="7">
        <f>IF(F171="","",IF(--A171&gt;EDATE(--G171,12),"Long-term","Short-term"))</f>
        <v/>
      </c>
      <c r="K171" s="6">
        <f>IF(F171="","",E171-H171)</f>
        <v/>
      </c>
      <c r="L171" s="7">
        <f>IF(F171="","",IF(J171="Long-term","K","H"))</f>
        <v/>
      </c>
      <c r="M171" s="7">
        <f>IF(OR(F171="",I171=""),"",IF(ROUND(I171,2)&lt;&gt;ROUND(H171,2),"B",""))</f>
        <v/>
      </c>
      <c r="N171" s="7" t="n"/>
      <c r="O171" s="7">
        <f>IF(F171="","",IF(LOWER(TRIM(INDEX('Buys (Lots)'!$B:$B,MATCH(F171,'Buys (Lots)'!$A:$A,0))))=LOWER(TRIM(C171)),"OK","CHECK: lot is from a different wallet/exchange"))</f>
        <v/>
      </c>
    </row>
    <row r="172">
      <c r="A172" s="4" t="n"/>
      <c r="B172" s="4" t="n"/>
      <c r="C172" s="4" t="n"/>
      <c r="D172" s="4" t="n"/>
      <c r="E172" s="5" t="n"/>
      <c r="F172" s="4" t="n"/>
      <c r="G172" s="7">
        <f>IF(F172="","",INDEX('Buys (Lots)'!$D:$D,MATCH(F172,'Buys (Lots)'!$A:$A,0)))</f>
        <v/>
      </c>
      <c r="H172" s="6">
        <f>IF(F172="","",ROUND(INDEX('Buys (Lots)'!$G:$G,MATCH(F172,'Buys (Lots)'!$A:$A,0))*D172,2))</f>
        <v/>
      </c>
      <c r="I172" s="4" t="n"/>
      <c r="J172" s="7">
        <f>IF(F172="","",IF(--A172&gt;EDATE(--G172,12),"Long-term","Short-term"))</f>
        <v/>
      </c>
      <c r="K172" s="6">
        <f>IF(F172="","",E172-H172)</f>
        <v/>
      </c>
      <c r="L172" s="7">
        <f>IF(F172="","",IF(J172="Long-term","K","H"))</f>
        <v/>
      </c>
      <c r="M172" s="7">
        <f>IF(OR(F172="",I172=""),"",IF(ROUND(I172,2)&lt;&gt;ROUND(H172,2),"B",""))</f>
        <v/>
      </c>
      <c r="N172" s="7" t="n"/>
      <c r="O172" s="7">
        <f>IF(F172="","",IF(LOWER(TRIM(INDEX('Buys (Lots)'!$B:$B,MATCH(F172,'Buys (Lots)'!$A:$A,0))))=LOWER(TRIM(C172)),"OK","CHECK: lot is from a different wallet/exchange"))</f>
        <v/>
      </c>
    </row>
    <row r="173">
      <c r="A173" s="4" t="n"/>
      <c r="B173" s="4" t="n"/>
      <c r="C173" s="4" t="n"/>
      <c r="D173" s="4" t="n"/>
      <c r="E173" s="5" t="n"/>
      <c r="F173" s="4" t="n"/>
      <c r="G173" s="7">
        <f>IF(F173="","",INDEX('Buys (Lots)'!$D:$D,MATCH(F173,'Buys (Lots)'!$A:$A,0)))</f>
        <v/>
      </c>
      <c r="H173" s="6">
        <f>IF(F173="","",ROUND(INDEX('Buys (Lots)'!$G:$G,MATCH(F173,'Buys (Lots)'!$A:$A,0))*D173,2))</f>
        <v/>
      </c>
      <c r="I173" s="4" t="n"/>
      <c r="J173" s="7">
        <f>IF(F173="","",IF(--A173&gt;EDATE(--G173,12),"Long-term","Short-term"))</f>
        <v/>
      </c>
      <c r="K173" s="6">
        <f>IF(F173="","",E173-H173)</f>
        <v/>
      </c>
      <c r="L173" s="7">
        <f>IF(F173="","",IF(J173="Long-term","K","H"))</f>
        <v/>
      </c>
      <c r="M173" s="7">
        <f>IF(OR(F173="",I173=""),"",IF(ROUND(I173,2)&lt;&gt;ROUND(H173,2),"B",""))</f>
        <v/>
      </c>
      <c r="N173" s="7" t="n"/>
      <c r="O173" s="7">
        <f>IF(F173="","",IF(LOWER(TRIM(INDEX('Buys (Lots)'!$B:$B,MATCH(F173,'Buys (Lots)'!$A:$A,0))))=LOWER(TRIM(C173)),"OK","CHECK: lot is from a different wallet/exchange"))</f>
        <v/>
      </c>
    </row>
    <row r="174">
      <c r="A174" s="4" t="n"/>
      <c r="B174" s="4" t="n"/>
      <c r="C174" s="4" t="n"/>
      <c r="D174" s="4" t="n"/>
      <c r="E174" s="5" t="n"/>
      <c r="F174" s="4" t="n"/>
      <c r="G174" s="7">
        <f>IF(F174="","",INDEX('Buys (Lots)'!$D:$D,MATCH(F174,'Buys (Lots)'!$A:$A,0)))</f>
        <v/>
      </c>
      <c r="H174" s="6">
        <f>IF(F174="","",ROUND(INDEX('Buys (Lots)'!$G:$G,MATCH(F174,'Buys (Lots)'!$A:$A,0))*D174,2))</f>
        <v/>
      </c>
      <c r="I174" s="4" t="n"/>
      <c r="J174" s="7">
        <f>IF(F174="","",IF(--A174&gt;EDATE(--G174,12),"Long-term","Short-term"))</f>
        <v/>
      </c>
      <c r="K174" s="6">
        <f>IF(F174="","",E174-H174)</f>
        <v/>
      </c>
      <c r="L174" s="7">
        <f>IF(F174="","",IF(J174="Long-term","K","H"))</f>
        <v/>
      </c>
      <c r="M174" s="7">
        <f>IF(OR(F174="",I174=""),"",IF(ROUND(I174,2)&lt;&gt;ROUND(H174,2),"B",""))</f>
        <v/>
      </c>
      <c r="N174" s="7" t="n"/>
      <c r="O174" s="7">
        <f>IF(F174="","",IF(LOWER(TRIM(INDEX('Buys (Lots)'!$B:$B,MATCH(F174,'Buys (Lots)'!$A:$A,0))))=LOWER(TRIM(C174)),"OK","CHECK: lot is from a different wallet/exchange"))</f>
        <v/>
      </c>
    </row>
    <row r="175">
      <c r="A175" s="4" t="n"/>
      <c r="B175" s="4" t="n"/>
      <c r="C175" s="4" t="n"/>
      <c r="D175" s="4" t="n"/>
      <c r="E175" s="5" t="n"/>
      <c r="F175" s="4" t="n"/>
      <c r="G175" s="7">
        <f>IF(F175="","",INDEX('Buys (Lots)'!$D:$D,MATCH(F175,'Buys (Lots)'!$A:$A,0)))</f>
        <v/>
      </c>
      <c r="H175" s="6">
        <f>IF(F175="","",ROUND(INDEX('Buys (Lots)'!$G:$G,MATCH(F175,'Buys (Lots)'!$A:$A,0))*D175,2))</f>
        <v/>
      </c>
      <c r="I175" s="4" t="n"/>
      <c r="J175" s="7">
        <f>IF(F175="","",IF(--A175&gt;EDATE(--G175,12),"Long-term","Short-term"))</f>
        <v/>
      </c>
      <c r="K175" s="6">
        <f>IF(F175="","",E175-H175)</f>
        <v/>
      </c>
      <c r="L175" s="7">
        <f>IF(F175="","",IF(J175="Long-term","K","H"))</f>
        <v/>
      </c>
      <c r="M175" s="7">
        <f>IF(OR(F175="",I175=""),"",IF(ROUND(I175,2)&lt;&gt;ROUND(H175,2),"B",""))</f>
        <v/>
      </c>
      <c r="N175" s="7" t="n"/>
      <c r="O175" s="7">
        <f>IF(F175="","",IF(LOWER(TRIM(INDEX('Buys (Lots)'!$B:$B,MATCH(F175,'Buys (Lots)'!$A:$A,0))))=LOWER(TRIM(C175)),"OK","CHECK: lot is from a different wallet/exchange"))</f>
        <v/>
      </c>
    </row>
    <row r="176">
      <c r="A176" s="4" t="n"/>
      <c r="B176" s="4" t="n"/>
      <c r="C176" s="4" t="n"/>
      <c r="D176" s="4" t="n"/>
      <c r="E176" s="5" t="n"/>
      <c r="F176" s="4" t="n"/>
      <c r="G176" s="7">
        <f>IF(F176="","",INDEX('Buys (Lots)'!$D:$D,MATCH(F176,'Buys (Lots)'!$A:$A,0)))</f>
        <v/>
      </c>
      <c r="H176" s="6">
        <f>IF(F176="","",ROUND(INDEX('Buys (Lots)'!$G:$G,MATCH(F176,'Buys (Lots)'!$A:$A,0))*D176,2))</f>
        <v/>
      </c>
      <c r="I176" s="4" t="n"/>
      <c r="J176" s="7">
        <f>IF(F176="","",IF(--A176&gt;EDATE(--G176,12),"Long-term","Short-term"))</f>
        <v/>
      </c>
      <c r="K176" s="6">
        <f>IF(F176="","",E176-H176)</f>
        <v/>
      </c>
      <c r="L176" s="7">
        <f>IF(F176="","",IF(J176="Long-term","K","H"))</f>
        <v/>
      </c>
      <c r="M176" s="7">
        <f>IF(OR(F176="",I176=""),"",IF(ROUND(I176,2)&lt;&gt;ROUND(H176,2),"B",""))</f>
        <v/>
      </c>
      <c r="N176" s="7" t="n"/>
      <c r="O176" s="7">
        <f>IF(F176="","",IF(LOWER(TRIM(INDEX('Buys (Lots)'!$B:$B,MATCH(F176,'Buys (Lots)'!$A:$A,0))))=LOWER(TRIM(C176)),"OK","CHECK: lot is from a different wallet/exchange"))</f>
        <v/>
      </c>
    </row>
    <row r="177">
      <c r="A177" s="4" t="n"/>
      <c r="B177" s="4" t="n"/>
      <c r="C177" s="4" t="n"/>
      <c r="D177" s="4" t="n"/>
      <c r="E177" s="5" t="n"/>
      <c r="F177" s="4" t="n"/>
      <c r="G177" s="7">
        <f>IF(F177="","",INDEX('Buys (Lots)'!$D:$D,MATCH(F177,'Buys (Lots)'!$A:$A,0)))</f>
        <v/>
      </c>
      <c r="H177" s="6">
        <f>IF(F177="","",ROUND(INDEX('Buys (Lots)'!$G:$G,MATCH(F177,'Buys (Lots)'!$A:$A,0))*D177,2))</f>
        <v/>
      </c>
      <c r="I177" s="4" t="n"/>
      <c r="J177" s="7">
        <f>IF(F177="","",IF(--A177&gt;EDATE(--G177,12),"Long-term","Short-term"))</f>
        <v/>
      </c>
      <c r="K177" s="6">
        <f>IF(F177="","",E177-H177)</f>
        <v/>
      </c>
      <c r="L177" s="7">
        <f>IF(F177="","",IF(J177="Long-term","K","H"))</f>
        <v/>
      </c>
      <c r="M177" s="7">
        <f>IF(OR(F177="",I177=""),"",IF(ROUND(I177,2)&lt;&gt;ROUND(H177,2),"B",""))</f>
        <v/>
      </c>
      <c r="N177" s="7" t="n"/>
      <c r="O177" s="7">
        <f>IF(F177="","",IF(LOWER(TRIM(INDEX('Buys (Lots)'!$B:$B,MATCH(F177,'Buys (Lots)'!$A:$A,0))))=LOWER(TRIM(C177)),"OK","CHECK: lot is from a different wallet/exchange"))</f>
        <v/>
      </c>
    </row>
    <row r="178">
      <c r="A178" s="4" t="n"/>
      <c r="B178" s="4" t="n"/>
      <c r="C178" s="4" t="n"/>
      <c r="D178" s="4" t="n"/>
      <c r="E178" s="5" t="n"/>
      <c r="F178" s="4" t="n"/>
      <c r="G178" s="7">
        <f>IF(F178="","",INDEX('Buys (Lots)'!$D:$D,MATCH(F178,'Buys (Lots)'!$A:$A,0)))</f>
        <v/>
      </c>
      <c r="H178" s="6">
        <f>IF(F178="","",ROUND(INDEX('Buys (Lots)'!$G:$G,MATCH(F178,'Buys (Lots)'!$A:$A,0))*D178,2))</f>
        <v/>
      </c>
      <c r="I178" s="4" t="n"/>
      <c r="J178" s="7">
        <f>IF(F178="","",IF(--A178&gt;EDATE(--G178,12),"Long-term","Short-term"))</f>
        <v/>
      </c>
      <c r="K178" s="6">
        <f>IF(F178="","",E178-H178)</f>
        <v/>
      </c>
      <c r="L178" s="7">
        <f>IF(F178="","",IF(J178="Long-term","K","H"))</f>
        <v/>
      </c>
      <c r="M178" s="7">
        <f>IF(OR(F178="",I178=""),"",IF(ROUND(I178,2)&lt;&gt;ROUND(H178,2),"B",""))</f>
        <v/>
      </c>
      <c r="N178" s="7" t="n"/>
      <c r="O178" s="7">
        <f>IF(F178="","",IF(LOWER(TRIM(INDEX('Buys (Lots)'!$B:$B,MATCH(F178,'Buys (Lots)'!$A:$A,0))))=LOWER(TRIM(C178)),"OK","CHECK: lot is from a different wallet/exchange"))</f>
        <v/>
      </c>
    </row>
    <row r="179">
      <c r="A179" s="4" t="n"/>
      <c r="B179" s="4" t="n"/>
      <c r="C179" s="4" t="n"/>
      <c r="D179" s="4" t="n"/>
      <c r="E179" s="5" t="n"/>
      <c r="F179" s="4" t="n"/>
      <c r="G179" s="7">
        <f>IF(F179="","",INDEX('Buys (Lots)'!$D:$D,MATCH(F179,'Buys (Lots)'!$A:$A,0)))</f>
        <v/>
      </c>
      <c r="H179" s="6">
        <f>IF(F179="","",ROUND(INDEX('Buys (Lots)'!$G:$G,MATCH(F179,'Buys (Lots)'!$A:$A,0))*D179,2))</f>
        <v/>
      </c>
      <c r="I179" s="4" t="n"/>
      <c r="J179" s="7">
        <f>IF(F179="","",IF(--A179&gt;EDATE(--G179,12),"Long-term","Short-term"))</f>
        <v/>
      </c>
      <c r="K179" s="6">
        <f>IF(F179="","",E179-H179)</f>
        <v/>
      </c>
      <c r="L179" s="7">
        <f>IF(F179="","",IF(J179="Long-term","K","H"))</f>
        <v/>
      </c>
      <c r="M179" s="7">
        <f>IF(OR(F179="",I179=""),"",IF(ROUND(I179,2)&lt;&gt;ROUND(H179,2),"B",""))</f>
        <v/>
      </c>
      <c r="N179" s="7" t="n"/>
      <c r="O179" s="7">
        <f>IF(F179="","",IF(LOWER(TRIM(INDEX('Buys (Lots)'!$B:$B,MATCH(F179,'Buys (Lots)'!$A:$A,0))))=LOWER(TRIM(C179)),"OK","CHECK: lot is from a different wallet/exchange"))</f>
        <v/>
      </c>
    </row>
    <row r="180">
      <c r="A180" s="4" t="n"/>
      <c r="B180" s="4" t="n"/>
      <c r="C180" s="4" t="n"/>
      <c r="D180" s="4" t="n"/>
      <c r="E180" s="5" t="n"/>
      <c r="F180" s="4" t="n"/>
      <c r="G180" s="7">
        <f>IF(F180="","",INDEX('Buys (Lots)'!$D:$D,MATCH(F180,'Buys (Lots)'!$A:$A,0)))</f>
        <v/>
      </c>
      <c r="H180" s="6">
        <f>IF(F180="","",ROUND(INDEX('Buys (Lots)'!$G:$G,MATCH(F180,'Buys (Lots)'!$A:$A,0))*D180,2))</f>
        <v/>
      </c>
      <c r="I180" s="4" t="n"/>
      <c r="J180" s="7">
        <f>IF(F180="","",IF(--A180&gt;EDATE(--G180,12),"Long-term","Short-term"))</f>
        <v/>
      </c>
      <c r="K180" s="6">
        <f>IF(F180="","",E180-H180)</f>
        <v/>
      </c>
      <c r="L180" s="7">
        <f>IF(F180="","",IF(J180="Long-term","K","H"))</f>
        <v/>
      </c>
      <c r="M180" s="7">
        <f>IF(OR(F180="",I180=""),"",IF(ROUND(I180,2)&lt;&gt;ROUND(H180,2),"B",""))</f>
        <v/>
      </c>
      <c r="N180" s="7" t="n"/>
      <c r="O180" s="7">
        <f>IF(F180="","",IF(LOWER(TRIM(INDEX('Buys (Lots)'!$B:$B,MATCH(F180,'Buys (Lots)'!$A:$A,0))))=LOWER(TRIM(C180)),"OK","CHECK: lot is from a different wallet/exchange"))</f>
        <v/>
      </c>
    </row>
    <row r="181">
      <c r="A181" s="4" t="n"/>
      <c r="B181" s="4" t="n"/>
      <c r="C181" s="4" t="n"/>
      <c r="D181" s="4" t="n"/>
      <c r="E181" s="5" t="n"/>
      <c r="F181" s="4" t="n"/>
      <c r="G181" s="7">
        <f>IF(F181="","",INDEX('Buys (Lots)'!$D:$D,MATCH(F181,'Buys (Lots)'!$A:$A,0)))</f>
        <v/>
      </c>
      <c r="H181" s="6">
        <f>IF(F181="","",ROUND(INDEX('Buys (Lots)'!$G:$G,MATCH(F181,'Buys (Lots)'!$A:$A,0))*D181,2))</f>
        <v/>
      </c>
      <c r="I181" s="4" t="n"/>
      <c r="J181" s="7">
        <f>IF(F181="","",IF(--A181&gt;EDATE(--G181,12),"Long-term","Short-term"))</f>
        <v/>
      </c>
      <c r="K181" s="6">
        <f>IF(F181="","",E181-H181)</f>
        <v/>
      </c>
      <c r="L181" s="7">
        <f>IF(F181="","",IF(J181="Long-term","K","H"))</f>
        <v/>
      </c>
      <c r="M181" s="7">
        <f>IF(OR(F181="",I181=""),"",IF(ROUND(I181,2)&lt;&gt;ROUND(H181,2),"B",""))</f>
        <v/>
      </c>
      <c r="N181" s="7" t="n"/>
      <c r="O181" s="7">
        <f>IF(F181="","",IF(LOWER(TRIM(INDEX('Buys (Lots)'!$B:$B,MATCH(F181,'Buys (Lots)'!$A:$A,0))))=LOWER(TRIM(C181)),"OK","CHECK: lot is from a different wallet/exchange"))</f>
        <v/>
      </c>
    </row>
    <row r="182">
      <c r="A182" s="4" t="n"/>
      <c r="B182" s="4" t="n"/>
      <c r="C182" s="4" t="n"/>
      <c r="D182" s="4" t="n"/>
      <c r="E182" s="5" t="n"/>
      <c r="F182" s="4" t="n"/>
      <c r="G182" s="7">
        <f>IF(F182="","",INDEX('Buys (Lots)'!$D:$D,MATCH(F182,'Buys (Lots)'!$A:$A,0)))</f>
        <v/>
      </c>
      <c r="H182" s="6">
        <f>IF(F182="","",ROUND(INDEX('Buys (Lots)'!$G:$G,MATCH(F182,'Buys (Lots)'!$A:$A,0))*D182,2))</f>
        <v/>
      </c>
      <c r="I182" s="4" t="n"/>
      <c r="J182" s="7">
        <f>IF(F182="","",IF(--A182&gt;EDATE(--G182,12),"Long-term","Short-term"))</f>
        <v/>
      </c>
      <c r="K182" s="6">
        <f>IF(F182="","",E182-H182)</f>
        <v/>
      </c>
      <c r="L182" s="7">
        <f>IF(F182="","",IF(J182="Long-term","K","H"))</f>
        <v/>
      </c>
      <c r="M182" s="7">
        <f>IF(OR(F182="",I182=""),"",IF(ROUND(I182,2)&lt;&gt;ROUND(H182,2),"B",""))</f>
        <v/>
      </c>
      <c r="N182" s="7" t="n"/>
      <c r="O182" s="7">
        <f>IF(F182="","",IF(LOWER(TRIM(INDEX('Buys (Lots)'!$B:$B,MATCH(F182,'Buys (Lots)'!$A:$A,0))))=LOWER(TRIM(C182)),"OK","CHECK: lot is from a different wallet/exchange"))</f>
        <v/>
      </c>
    </row>
    <row r="183">
      <c r="A183" s="4" t="n"/>
      <c r="B183" s="4" t="n"/>
      <c r="C183" s="4" t="n"/>
      <c r="D183" s="4" t="n"/>
      <c r="E183" s="5" t="n"/>
      <c r="F183" s="4" t="n"/>
      <c r="G183" s="7">
        <f>IF(F183="","",INDEX('Buys (Lots)'!$D:$D,MATCH(F183,'Buys (Lots)'!$A:$A,0)))</f>
        <v/>
      </c>
      <c r="H183" s="6">
        <f>IF(F183="","",ROUND(INDEX('Buys (Lots)'!$G:$G,MATCH(F183,'Buys (Lots)'!$A:$A,0))*D183,2))</f>
        <v/>
      </c>
      <c r="I183" s="4" t="n"/>
      <c r="J183" s="7">
        <f>IF(F183="","",IF(--A183&gt;EDATE(--G183,12),"Long-term","Short-term"))</f>
        <v/>
      </c>
      <c r="K183" s="6">
        <f>IF(F183="","",E183-H183)</f>
        <v/>
      </c>
      <c r="L183" s="7">
        <f>IF(F183="","",IF(J183="Long-term","K","H"))</f>
        <v/>
      </c>
      <c r="M183" s="7">
        <f>IF(OR(F183="",I183=""),"",IF(ROUND(I183,2)&lt;&gt;ROUND(H183,2),"B",""))</f>
        <v/>
      </c>
      <c r="N183" s="7" t="n"/>
      <c r="O183" s="7">
        <f>IF(F183="","",IF(LOWER(TRIM(INDEX('Buys (Lots)'!$B:$B,MATCH(F183,'Buys (Lots)'!$A:$A,0))))=LOWER(TRIM(C183)),"OK","CHECK: lot is from a different wallet/exchange"))</f>
        <v/>
      </c>
    </row>
    <row r="184">
      <c r="A184" s="4" t="n"/>
      <c r="B184" s="4" t="n"/>
      <c r="C184" s="4" t="n"/>
      <c r="D184" s="4" t="n"/>
      <c r="E184" s="5" t="n"/>
      <c r="F184" s="4" t="n"/>
      <c r="G184" s="7">
        <f>IF(F184="","",INDEX('Buys (Lots)'!$D:$D,MATCH(F184,'Buys (Lots)'!$A:$A,0)))</f>
        <v/>
      </c>
      <c r="H184" s="6">
        <f>IF(F184="","",ROUND(INDEX('Buys (Lots)'!$G:$G,MATCH(F184,'Buys (Lots)'!$A:$A,0))*D184,2))</f>
        <v/>
      </c>
      <c r="I184" s="4" t="n"/>
      <c r="J184" s="7">
        <f>IF(F184="","",IF(--A184&gt;EDATE(--G184,12),"Long-term","Short-term"))</f>
        <v/>
      </c>
      <c r="K184" s="6">
        <f>IF(F184="","",E184-H184)</f>
        <v/>
      </c>
      <c r="L184" s="7">
        <f>IF(F184="","",IF(J184="Long-term","K","H"))</f>
        <v/>
      </c>
      <c r="M184" s="7">
        <f>IF(OR(F184="",I184=""),"",IF(ROUND(I184,2)&lt;&gt;ROUND(H184,2),"B",""))</f>
        <v/>
      </c>
      <c r="N184" s="7" t="n"/>
      <c r="O184" s="7">
        <f>IF(F184="","",IF(LOWER(TRIM(INDEX('Buys (Lots)'!$B:$B,MATCH(F184,'Buys (Lots)'!$A:$A,0))))=LOWER(TRIM(C184)),"OK","CHECK: lot is from a different wallet/exchange"))</f>
        <v/>
      </c>
    </row>
    <row r="185">
      <c r="A185" s="4" t="n"/>
      <c r="B185" s="4" t="n"/>
      <c r="C185" s="4" t="n"/>
      <c r="D185" s="4" t="n"/>
      <c r="E185" s="5" t="n"/>
      <c r="F185" s="4" t="n"/>
      <c r="G185" s="7">
        <f>IF(F185="","",INDEX('Buys (Lots)'!$D:$D,MATCH(F185,'Buys (Lots)'!$A:$A,0)))</f>
        <v/>
      </c>
      <c r="H185" s="6">
        <f>IF(F185="","",ROUND(INDEX('Buys (Lots)'!$G:$G,MATCH(F185,'Buys (Lots)'!$A:$A,0))*D185,2))</f>
        <v/>
      </c>
      <c r="I185" s="4" t="n"/>
      <c r="J185" s="7">
        <f>IF(F185="","",IF(--A185&gt;EDATE(--G185,12),"Long-term","Short-term"))</f>
        <v/>
      </c>
      <c r="K185" s="6">
        <f>IF(F185="","",E185-H185)</f>
        <v/>
      </c>
      <c r="L185" s="7">
        <f>IF(F185="","",IF(J185="Long-term","K","H"))</f>
        <v/>
      </c>
      <c r="M185" s="7">
        <f>IF(OR(F185="",I185=""),"",IF(ROUND(I185,2)&lt;&gt;ROUND(H185,2),"B",""))</f>
        <v/>
      </c>
      <c r="N185" s="7" t="n"/>
      <c r="O185" s="7">
        <f>IF(F185="","",IF(LOWER(TRIM(INDEX('Buys (Lots)'!$B:$B,MATCH(F185,'Buys (Lots)'!$A:$A,0))))=LOWER(TRIM(C185)),"OK","CHECK: lot is from a different wallet/exchange"))</f>
        <v/>
      </c>
    </row>
    <row r="186">
      <c r="A186" s="4" t="n"/>
      <c r="B186" s="4" t="n"/>
      <c r="C186" s="4" t="n"/>
      <c r="D186" s="4" t="n"/>
      <c r="E186" s="5" t="n"/>
      <c r="F186" s="4" t="n"/>
      <c r="G186" s="7">
        <f>IF(F186="","",INDEX('Buys (Lots)'!$D:$D,MATCH(F186,'Buys (Lots)'!$A:$A,0)))</f>
        <v/>
      </c>
      <c r="H186" s="6">
        <f>IF(F186="","",ROUND(INDEX('Buys (Lots)'!$G:$G,MATCH(F186,'Buys (Lots)'!$A:$A,0))*D186,2))</f>
        <v/>
      </c>
      <c r="I186" s="4" t="n"/>
      <c r="J186" s="7">
        <f>IF(F186="","",IF(--A186&gt;EDATE(--G186,12),"Long-term","Short-term"))</f>
        <v/>
      </c>
      <c r="K186" s="6">
        <f>IF(F186="","",E186-H186)</f>
        <v/>
      </c>
      <c r="L186" s="7">
        <f>IF(F186="","",IF(J186="Long-term","K","H"))</f>
        <v/>
      </c>
      <c r="M186" s="7">
        <f>IF(OR(F186="",I186=""),"",IF(ROUND(I186,2)&lt;&gt;ROUND(H186,2),"B",""))</f>
        <v/>
      </c>
      <c r="N186" s="7" t="n"/>
      <c r="O186" s="7">
        <f>IF(F186="","",IF(LOWER(TRIM(INDEX('Buys (Lots)'!$B:$B,MATCH(F186,'Buys (Lots)'!$A:$A,0))))=LOWER(TRIM(C186)),"OK","CHECK: lot is from a different wallet/exchange"))</f>
        <v/>
      </c>
    </row>
    <row r="187">
      <c r="A187" s="4" t="n"/>
      <c r="B187" s="4" t="n"/>
      <c r="C187" s="4" t="n"/>
      <c r="D187" s="4" t="n"/>
      <c r="E187" s="5" t="n"/>
      <c r="F187" s="4" t="n"/>
      <c r="G187" s="7">
        <f>IF(F187="","",INDEX('Buys (Lots)'!$D:$D,MATCH(F187,'Buys (Lots)'!$A:$A,0)))</f>
        <v/>
      </c>
      <c r="H187" s="6">
        <f>IF(F187="","",ROUND(INDEX('Buys (Lots)'!$G:$G,MATCH(F187,'Buys (Lots)'!$A:$A,0))*D187,2))</f>
        <v/>
      </c>
      <c r="I187" s="4" t="n"/>
      <c r="J187" s="7">
        <f>IF(F187="","",IF(--A187&gt;EDATE(--G187,12),"Long-term","Short-term"))</f>
        <v/>
      </c>
      <c r="K187" s="6">
        <f>IF(F187="","",E187-H187)</f>
        <v/>
      </c>
      <c r="L187" s="7">
        <f>IF(F187="","",IF(J187="Long-term","K","H"))</f>
        <v/>
      </c>
      <c r="M187" s="7">
        <f>IF(OR(F187="",I187=""),"",IF(ROUND(I187,2)&lt;&gt;ROUND(H187,2),"B",""))</f>
        <v/>
      </c>
      <c r="N187" s="7" t="n"/>
      <c r="O187" s="7">
        <f>IF(F187="","",IF(LOWER(TRIM(INDEX('Buys (Lots)'!$B:$B,MATCH(F187,'Buys (Lots)'!$A:$A,0))))=LOWER(TRIM(C187)),"OK","CHECK: lot is from a different wallet/exchange"))</f>
        <v/>
      </c>
    </row>
    <row r="188">
      <c r="A188" s="4" t="n"/>
      <c r="B188" s="4" t="n"/>
      <c r="C188" s="4" t="n"/>
      <c r="D188" s="4" t="n"/>
      <c r="E188" s="5" t="n"/>
      <c r="F188" s="4" t="n"/>
      <c r="G188" s="7">
        <f>IF(F188="","",INDEX('Buys (Lots)'!$D:$D,MATCH(F188,'Buys (Lots)'!$A:$A,0)))</f>
        <v/>
      </c>
      <c r="H188" s="6">
        <f>IF(F188="","",ROUND(INDEX('Buys (Lots)'!$G:$G,MATCH(F188,'Buys (Lots)'!$A:$A,0))*D188,2))</f>
        <v/>
      </c>
      <c r="I188" s="4" t="n"/>
      <c r="J188" s="7">
        <f>IF(F188="","",IF(--A188&gt;EDATE(--G188,12),"Long-term","Short-term"))</f>
        <v/>
      </c>
      <c r="K188" s="6">
        <f>IF(F188="","",E188-H188)</f>
        <v/>
      </c>
      <c r="L188" s="7">
        <f>IF(F188="","",IF(J188="Long-term","K","H"))</f>
        <v/>
      </c>
      <c r="M188" s="7">
        <f>IF(OR(F188="",I188=""),"",IF(ROUND(I188,2)&lt;&gt;ROUND(H188,2),"B",""))</f>
        <v/>
      </c>
      <c r="N188" s="7" t="n"/>
      <c r="O188" s="7">
        <f>IF(F188="","",IF(LOWER(TRIM(INDEX('Buys (Lots)'!$B:$B,MATCH(F188,'Buys (Lots)'!$A:$A,0))))=LOWER(TRIM(C188)),"OK","CHECK: lot is from a different wallet/exchange"))</f>
        <v/>
      </c>
    </row>
    <row r="189">
      <c r="A189" s="4" t="n"/>
      <c r="B189" s="4" t="n"/>
      <c r="C189" s="4" t="n"/>
      <c r="D189" s="4" t="n"/>
      <c r="E189" s="5" t="n"/>
      <c r="F189" s="4" t="n"/>
      <c r="G189" s="7">
        <f>IF(F189="","",INDEX('Buys (Lots)'!$D:$D,MATCH(F189,'Buys (Lots)'!$A:$A,0)))</f>
        <v/>
      </c>
      <c r="H189" s="6">
        <f>IF(F189="","",ROUND(INDEX('Buys (Lots)'!$G:$G,MATCH(F189,'Buys (Lots)'!$A:$A,0))*D189,2))</f>
        <v/>
      </c>
      <c r="I189" s="4" t="n"/>
      <c r="J189" s="7">
        <f>IF(F189="","",IF(--A189&gt;EDATE(--G189,12),"Long-term","Short-term"))</f>
        <v/>
      </c>
      <c r="K189" s="6">
        <f>IF(F189="","",E189-H189)</f>
        <v/>
      </c>
      <c r="L189" s="7">
        <f>IF(F189="","",IF(J189="Long-term","K","H"))</f>
        <v/>
      </c>
      <c r="M189" s="7">
        <f>IF(OR(F189="",I189=""),"",IF(ROUND(I189,2)&lt;&gt;ROUND(H189,2),"B",""))</f>
        <v/>
      </c>
      <c r="N189" s="7" t="n"/>
      <c r="O189" s="7">
        <f>IF(F189="","",IF(LOWER(TRIM(INDEX('Buys (Lots)'!$B:$B,MATCH(F189,'Buys (Lots)'!$A:$A,0))))=LOWER(TRIM(C189)),"OK","CHECK: lot is from a different wallet/exchange"))</f>
        <v/>
      </c>
    </row>
    <row r="190">
      <c r="A190" s="4" t="n"/>
      <c r="B190" s="4" t="n"/>
      <c r="C190" s="4" t="n"/>
      <c r="D190" s="4" t="n"/>
      <c r="E190" s="5" t="n"/>
      <c r="F190" s="4" t="n"/>
      <c r="G190" s="7">
        <f>IF(F190="","",INDEX('Buys (Lots)'!$D:$D,MATCH(F190,'Buys (Lots)'!$A:$A,0)))</f>
        <v/>
      </c>
      <c r="H190" s="6">
        <f>IF(F190="","",ROUND(INDEX('Buys (Lots)'!$G:$G,MATCH(F190,'Buys (Lots)'!$A:$A,0))*D190,2))</f>
        <v/>
      </c>
      <c r="I190" s="4" t="n"/>
      <c r="J190" s="7">
        <f>IF(F190="","",IF(--A190&gt;EDATE(--G190,12),"Long-term","Short-term"))</f>
        <v/>
      </c>
      <c r="K190" s="6">
        <f>IF(F190="","",E190-H190)</f>
        <v/>
      </c>
      <c r="L190" s="7">
        <f>IF(F190="","",IF(J190="Long-term","K","H"))</f>
        <v/>
      </c>
      <c r="M190" s="7">
        <f>IF(OR(F190="",I190=""),"",IF(ROUND(I190,2)&lt;&gt;ROUND(H190,2),"B",""))</f>
        <v/>
      </c>
      <c r="N190" s="7" t="n"/>
      <c r="O190" s="7">
        <f>IF(F190="","",IF(LOWER(TRIM(INDEX('Buys (Lots)'!$B:$B,MATCH(F190,'Buys (Lots)'!$A:$A,0))))=LOWER(TRIM(C190)),"OK","CHECK: lot is from a different wallet/exchange"))</f>
        <v/>
      </c>
    </row>
    <row r="191">
      <c r="A191" s="4" t="n"/>
      <c r="B191" s="4" t="n"/>
      <c r="C191" s="4" t="n"/>
      <c r="D191" s="4" t="n"/>
      <c r="E191" s="5" t="n"/>
      <c r="F191" s="4" t="n"/>
      <c r="G191" s="7">
        <f>IF(F191="","",INDEX('Buys (Lots)'!$D:$D,MATCH(F191,'Buys (Lots)'!$A:$A,0)))</f>
        <v/>
      </c>
      <c r="H191" s="6">
        <f>IF(F191="","",ROUND(INDEX('Buys (Lots)'!$G:$G,MATCH(F191,'Buys (Lots)'!$A:$A,0))*D191,2))</f>
        <v/>
      </c>
      <c r="I191" s="4" t="n"/>
      <c r="J191" s="7">
        <f>IF(F191="","",IF(--A191&gt;EDATE(--G191,12),"Long-term","Short-term"))</f>
        <v/>
      </c>
      <c r="K191" s="6">
        <f>IF(F191="","",E191-H191)</f>
        <v/>
      </c>
      <c r="L191" s="7">
        <f>IF(F191="","",IF(J191="Long-term","K","H"))</f>
        <v/>
      </c>
      <c r="M191" s="7">
        <f>IF(OR(F191="",I191=""),"",IF(ROUND(I191,2)&lt;&gt;ROUND(H191,2),"B",""))</f>
        <v/>
      </c>
      <c r="N191" s="7" t="n"/>
      <c r="O191" s="7">
        <f>IF(F191="","",IF(LOWER(TRIM(INDEX('Buys (Lots)'!$B:$B,MATCH(F191,'Buys (Lots)'!$A:$A,0))))=LOWER(TRIM(C191)),"OK","CHECK: lot is from a different wallet/exchange"))</f>
        <v/>
      </c>
    </row>
    <row r="192">
      <c r="A192" s="4" t="n"/>
      <c r="B192" s="4" t="n"/>
      <c r="C192" s="4" t="n"/>
      <c r="D192" s="4" t="n"/>
      <c r="E192" s="5" t="n"/>
      <c r="F192" s="4" t="n"/>
      <c r="G192" s="7">
        <f>IF(F192="","",INDEX('Buys (Lots)'!$D:$D,MATCH(F192,'Buys (Lots)'!$A:$A,0)))</f>
        <v/>
      </c>
      <c r="H192" s="6">
        <f>IF(F192="","",ROUND(INDEX('Buys (Lots)'!$G:$G,MATCH(F192,'Buys (Lots)'!$A:$A,0))*D192,2))</f>
        <v/>
      </c>
      <c r="I192" s="4" t="n"/>
      <c r="J192" s="7">
        <f>IF(F192="","",IF(--A192&gt;EDATE(--G192,12),"Long-term","Short-term"))</f>
        <v/>
      </c>
      <c r="K192" s="6">
        <f>IF(F192="","",E192-H192)</f>
        <v/>
      </c>
      <c r="L192" s="7">
        <f>IF(F192="","",IF(J192="Long-term","K","H"))</f>
        <v/>
      </c>
      <c r="M192" s="7">
        <f>IF(OR(F192="",I192=""),"",IF(ROUND(I192,2)&lt;&gt;ROUND(H192,2),"B",""))</f>
        <v/>
      </c>
      <c r="N192" s="7" t="n"/>
      <c r="O192" s="7">
        <f>IF(F192="","",IF(LOWER(TRIM(INDEX('Buys (Lots)'!$B:$B,MATCH(F192,'Buys (Lots)'!$A:$A,0))))=LOWER(TRIM(C192)),"OK","CHECK: lot is from a different wallet/exchange"))</f>
        <v/>
      </c>
    </row>
    <row r="193">
      <c r="A193" s="4" t="n"/>
      <c r="B193" s="4" t="n"/>
      <c r="C193" s="4" t="n"/>
      <c r="D193" s="4" t="n"/>
      <c r="E193" s="5" t="n"/>
      <c r="F193" s="4" t="n"/>
      <c r="G193" s="7">
        <f>IF(F193="","",INDEX('Buys (Lots)'!$D:$D,MATCH(F193,'Buys (Lots)'!$A:$A,0)))</f>
        <v/>
      </c>
      <c r="H193" s="6">
        <f>IF(F193="","",ROUND(INDEX('Buys (Lots)'!$G:$G,MATCH(F193,'Buys (Lots)'!$A:$A,0))*D193,2))</f>
        <v/>
      </c>
      <c r="I193" s="4" t="n"/>
      <c r="J193" s="7">
        <f>IF(F193="","",IF(--A193&gt;EDATE(--G193,12),"Long-term","Short-term"))</f>
        <v/>
      </c>
      <c r="K193" s="6">
        <f>IF(F193="","",E193-H193)</f>
        <v/>
      </c>
      <c r="L193" s="7">
        <f>IF(F193="","",IF(J193="Long-term","K","H"))</f>
        <v/>
      </c>
      <c r="M193" s="7">
        <f>IF(OR(F193="",I193=""),"",IF(ROUND(I193,2)&lt;&gt;ROUND(H193,2),"B",""))</f>
        <v/>
      </c>
      <c r="N193" s="7" t="n"/>
      <c r="O193" s="7">
        <f>IF(F193="","",IF(LOWER(TRIM(INDEX('Buys (Lots)'!$B:$B,MATCH(F193,'Buys (Lots)'!$A:$A,0))))=LOWER(TRIM(C193)),"OK","CHECK: lot is from a different wallet/exchange"))</f>
        <v/>
      </c>
    </row>
    <row r="194">
      <c r="A194" s="4" t="n"/>
      <c r="B194" s="4" t="n"/>
      <c r="C194" s="4" t="n"/>
      <c r="D194" s="4" t="n"/>
      <c r="E194" s="5" t="n"/>
      <c r="F194" s="4" t="n"/>
      <c r="G194" s="7">
        <f>IF(F194="","",INDEX('Buys (Lots)'!$D:$D,MATCH(F194,'Buys (Lots)'!$A:$A,0)))</f>
        <v/>
      </c>
      <c r="H194" s="6">
        <f>IF(F194="","",ROUND(INDEX('Buys (Lots)'!$G:$G,MATCH(F194,'Buys (Lots)'!$A:$A,0))*D194,2))</f>
        <v/>
      </c>
      <c r="I194" s="4" t="n"/>
      <c r="J194" s="7">
        <f>IF(F194="","",IF(--A194&gt;EDATE(--G194,12),"Long-term","Short-term"))</f>
        <v/>
      </c>
      <c r="K194" s="6">
        <f>IF(F194="","",E194-H194)</f>
        <v/>
      </c>
      <c r="L194" s="7">
        <f>IF(F194="","",IF(J194="Long-term","K","H"))</f>
        <v/>
      </c>
      <c r="M194" s="7">
        <f>IF(OR(F194="",I194=""),"",IF(ROUND(I194,2)&lt;&gt;ROUND(H194,2),"B",""))</f>
        <v/>
      </c>
      <c r="N194" s="7" t="n"/>
      <c r="O194" s="7">
        <f>IF(F194="","",IF(LOWER(TRIM(INDEX('Buys (Lots)'!$B:$B,MATCH(F194,'Buys (Lots)'!$A:$A,0))))=LOWER(TRIM(C194)),"OK","CHECK: lot is from a different wallet/exchange"))</f>
        <v/>
      </c>
    </row>
    <row r="195">
      <c r="A195" s="4" t="n"/>
      <c r="B195" s="4" t="n"/>
      <c r="C195" s="4" t="n"/>
      <c r="D195" s="4" t="n"/>
      <c r="E195" s="5" t="n"/>
      <c r="F195" s="4" t="n"/>
      <c r="G195" s="7">
        <f>IF(F195="","",INDEX('Buys (Lots)'!$D:$D,MATCH(F195,'Buys (Lots)'!$A:$A,0)))</f>
        <v/>
      </c>
      <c r="H195" s="6">
        <f>IF(F195="","",ROUND(INDEX('Buys (Lots)'!$G:$G,MATCH(F195,'Buys (Lots)'!$A:$A,0))*D195,2))</f>
        <v/>
      </c>
      <c r="I195" s="4" t="n"/>
      <c r="J195" s="7">
        <f>IF(F195="","",IF(--A195&gt;EDATE(--G195,12),"Long-term","Short-term"))</f>
        <v/>
      </c>
      <c r="K195" s="6">
        <f>IF(F195="","",E195-H195)</f>
        <v/>
      </c>
      <c r="L195" s="7">
        <f>IF(F195="","",IF(J195="Long-term","K","H"))</f>
        <v/>
      </c>
      <c r="M195" s="7">
        <f>IF(OR(F195="",I195=""),"",IF(ROUND(I195,2)&lt;&gt;ROUND(H195,2),"B",""))</f>
        <v/>
      </c>
      <c r="N195" s="7" t="n"/>
      <c r="O195" s="7">
        <f>IF(F195="","",IF(LOWER(TRIM(INDEX('Buys (Lots)'!$B:$B,MATCH(F195,'Buys (Lots)'!$A:$A,0))))=LOWER(TRIM(C195)),"OK","CHECK: lot is from a different wallet/exchange"))</f>
        <v/>
      </c>
    </row>
    <row r="196">
      <c r="A196" s="4" t="n"/>
      <c r="B196" s="4" t="n"/>
      <c r="C196" s="4" t="n"/>
      <c r="D196" s="4" t="n"/>
      <c r="E196" s="5" t="n"/>
      <c r="F196" s="4" t="n"/>
      <c r="G196" s="7">
        <f>IF(F196="","",INDEX('Buys (Lots)'!$D:$D,MATCH(F196,'Buys (Lots)'!$A:$A,0)))</f>
        <v/>
      </c>
      <c r="H196" s="6">
        <f>IF(F196="","",ROUND(INDEX('Buys (Lots)'!$G:$G,MATCH(F196,'Buys (Lots)'!$A:$A,0))*D196,2))</f>
        <v/>
      </c>
      <c r="I196" s="4" t="n"/>
      <c r="J196" s="7">
        <f>IF(F196="","",IF(--A196&gt;EDATE(--G196,12),"Long-term","Short-term"))</f>
        <v/>
      </c>
      <c r="K196" s="6">
        <f>IF(F196="","",E196-H196)</f>
        <v/>
      </c>
      <c r="L196" s="7">
        <f>IF(F196="","",IF(J196="Long-term","K","H"))</f>
        <v/>
      </c>
      <c r="M196" s="7">
        <f>IF(OR(F196="",I196=""),"",IF(ROUND(I196,2)&lt;&gt;ROUND(H196,2),"B",""))</f>
        <v/>
      </c>
      <c r="N196" s="7" t="n"/>
      <c r="O196" s="7">
        <f>IF(F196="","",IF(LOWER(TRIM(INDEX('Buys (Lots)'!$B:$B,MATCH(F196,'Buys (Lots)'!$A:$A,0))))=LOWER(TRIM(C196)),"OK","CHECK: lot is from a different wallet/exchange"))</f>
        <v/>
      </c>
    </row>
    <row r="197">
      <c r="A197" s="4" t="n"/>
      <c r="B197" s="4" t="n"/>
      <c r="C197" s="4" t="n"/>
      <c r="D197" s="4" t="n"/>
      <c r="E197" s="5" t="n"/>
      <c r="F197" s="4" t="n"/>
      <c r="G197" s="7">
        <f>IF(F197="","",INDEX('Buys (Lots)'!$D:$D,MATCH(F197,'Buys (Lots)'!$A:$A,0)))</f>
        <v/>
      </c>
      <c r="H197" s="6">
        <f>IF(F197="","",ROUND(INDEX('Buys (Lots)'!$G:$G,MATCH(F197,'Buys (Lots)'!$A:$A,0))*D197,2))</f>
        <v/>
      </c>
      <c r="I197" s="4" t="n"/>
      <c r="J197" s="7">
        <f>IF(F197="","",IF(--A197&gt;EDATE(--G197,12),"Long-term","Short-term"))</f>
        <v/>
      </c>
      <c r="K197" s="6">
        <f>IF(F197="","",E197-H197)</f>
        <v/>
      </c>
      <c r="L197" s="7">
        <f>IF(F197="","",IF(J197="Long-term","K","H"))</f>
        <v/>
      </c>
      <c r="M197" s="7">
        <f>IF(OR(F197="",I197=""),"",IF(ROUND(I197,2)&lt;&gt;ROUND(H197,2),"B",""))</f>
        <v/>
      </c>
      <c r="N197" s="7" t="n"/>
      <c r="O197" s="7">
        <f>IF(F197="","",IF(LOWER(TRIM(INDEX('Buys (Lots)'!$B:$B,MATCH(F197,'Buys (Lots)'!$A:$A,0))))=LOWER(TRIM(C197)),"OK","CHECK: lot is from a different wallet/exchange"))</f>
        <v/>
      </c>
    </row>
    <row r="198">
      <c r="A198" s="4" t="n"/>
      <c r="B198" s="4" t="n"/>
      <c r="C198" s="4" t="n"/>
      <c r="D198" s="4" t="n"/>
      <c r="E198" s="5" t="n"/>
      <c r="F198" s="4" t="n"/>
      <c r="G198" s="7">
        <f>IF(F198="","",INDEX('Buys (Lots)'!$D:$D,MATCH(F198,'Buys (Lots)'!$A:$A,0)))</f>
        <v/>
      </c>
      <c r="H198" s="6">
        <f>IF(F198="","",ROUND(INDEX('Buys (Lots)'!$G:$G,MATCH(F198,'Buys (Lots)'!$A:$A,0))*D198,2))</f>
        <v/>
      </c>
      <c r="I198" s="4" t="n"/>
      <c r="J198" s="7">
        <f>IF(F198="","",IF(--A198&gt;EDATE(--G198,12),"Long-term","Short-term"))</f>
        <v/>
      </c>
      <c r="K198" s="6">
        <f>IF(F198="","",E198-H198)</f>
        <v/>
      </c>
      <c r="L198" s="7">
        <f>IF(F198="","",IF(J198="Long-term","K","H"))</f>
        <v/>
      </c>
      <c r="M198" s="7">
        <f>IF(OR(F198="",I198=""),"",IF(ROUND(I198,2)&lt;&gt;ROUND(H198,2),"B",""))</f>
        <v/>
      </c>
      <c r="N198" s="7" t="n"/>
      <c r="O198" s="7">
        <f>IF(F198="","",IF(LOWER(TRIM(INDEX('Buys (Lots)'!$B:$B,MATCH(F198,'Buys (Lots)'!$A:$A,0))))=LOWER(TRIM(C198)),"OK","CHECK: lot is from a different wallet/exchange"))</f>
        <v/>
      </c>
    </row>
    <row r="199">
      <c r="A199" s="4" t="n"/>
      <c r="B199" s="4" t="n"/>
      <c r="C199" s="4" t="n"/>
      <c r="D199" s="4" t="n"/>
      <c r="E199" s="5" t="n"/>
      <c r="F199" s="4" t="n"/>
      <c r="G199" s="7">
        <f>IF(F199="","",INDEX('Buys (Lots)'!$D:$D,MATCH(F199,'Buys (Lots)'!$A:$A,0)))</f>
        <v/>
      </c>
      <c r="H199" s="6">
        <f>IF(F199="","",ROUND(INDEX('Buys (Lots)'!$G:$G,MATCH(F199,'Buys (Lots)'!$A:$A,0))*D199,2))</f>
        <v/>
      </c>
      <c r="I199" s="4" t="n"/>
      <c r="J199" s="7">
        <f>IF(F199="","",IF(--A199&gt;EDATE(--G199,12),"Long-term","Short-term"))</f>
        <v/>
      </c>
      <c r="K199" s="6">
        <f>IF(F199="","",E199-H199)</f>
        <v/>
      </c>
      <c r="L199" s="7">
        <f>IF(F199="","",IF(J199="Long-term","K","H"))</f>
        <v/>
      </c>
      <c r="M199" s="7">
        <f>IF(OR(F199="",I199=""),"",IF(ROUND(I199,2)&lt;&gt;ROUND(H199,2),"B",""))</f>
        <v/>
      </c>
      <c r="N199" s="7" t="n"/>
      <c r="O199" s="7">
        <f>IF(F199="","",IF(LOWER(TRIM(INDEX('Buys (Lots)'!$B:$B,MATCH(F199,'Buys (Lots)'!$A:$A,0))))=LOWER(TRIM(C199)),"OK","CHECK: lot is from a different wallet/exchange"))</f>
        <v/>
      </c>
    </row>
    <row r="200">
      <c r="A200" s="4" t="n"/>
      <c r="B200" s="4" t="n"/>
      <c r="C200" s="4" t="n"/>
      <c r="D200" s="4" t="n"/>
      <c r="E200" s="5" t="n"/>
      <c r="F200" s="4" t="n"/>
      <c r="G200" s="7">
        <f>IF(F200="","",INDEX('Buys (Lots)'!$D:$D,MATCH(F200,'Buys (Lots)'!$A:$A,0)))</f>
        <v/>
      </c>
      <c r="H200" s="6">
        <f>IF(F200="","",ROUND(INDEX('Buys (Lots)'!$G:$G,MATCH(F200,'Buys (Lots)'!$A:$A,0))*D200,2))</f>
        <v/>
      </c>
      <c r="I200" s="4" t="n"/>
      <c r="J200" s="7">
        <f>IF(F200="","",IF(--A200&gt;EDATE(--G200,12),"Long-term","Short-term"))</f>
        <v/>
      </c>
      <c r="K200" s="6">
        <f>IF(F200="","",E200-H200)</f>
        <v/>
      </c>
      <c r="L200" s="7">
        <f>IF(F200="","",IF(J200="Long-term","K","H"))</f>
        <v/>
      </c>
      <c r="M200" s="7">
        <f>IF(OR(F200="",I200=""),"",IF(ROUND(I200,2)&lt;&gt;ROUND(H200,2),"B",""))</f>
        <v/>
      </c>
      <c r="N200" s="7" t="n"/>
      <c r="O200" s="7">
        <f>IF(F200="","",IF(LOWER(TRIM(INDEX('Buys (Lots)'!$B:$B,MATCH(F200,'Buys (Lots)'!$A:$A,0))))=LOWER(TRIM(C200)),"OK","CHECK: lot is from a different wallet/exchange"))</f>
        <v/>
      </c>
    </row>
    <row r="201">
      <c r="A201" s="4" t="n"/>
      <c r="B201" s="4" t="n"/>
      <c r="C201" s="4" t="n"/>
      <c r="D201" s="4" t="n"/>
      <c r="E201" s="5" t="n"/>
      <c r="F201" s="4" t="n"/>
      <c r="G201" s="7">
        <f>IF(F201="","",INDEX('Buys (Lots)'!$D:$D,MATCH(F201,'Buys (Lots)'!$A:$A,0)))</f>
        <v/>
      </c>
      <c r="H201" s="6">
        <f>IF(F201="","",ROUND(INDEX('Buys (Lots)'!$G:$G,MATCH(F201,'Buys (Lots)'!$A:$A,0))*D201,2))</f>
        <v/>
      </c>
      <c r="I201" s="4" t="n"/>
      <c r="J201" s="7">
        <f>IF(F201="","",IF(--A201&gt;EDATE(--G201,12),"Long-term","Short-term"))</f>
        <v/>
      </c>
      <c r="K201" s="6">
        <f>IF(F201="","",E201-H201)</f>
        <v/>
      </c>
      <c r="L201" s="7">
        <f>IF(F201="","",IF(J201="Long-term","K","H"))</f>
        <v/>
      </c>
      <c r="M201" s="7">
        <f>IF(OR(F201="",I201=""),"",IF(ROUND(I201,2)&lt;&gt;ROUND(H201,2),"B",""))</f>
        <v/>
      </c>
      <c r="N201" s="7" t="n"/>
      <c r="O201" s="7">
        <f>IF(F201="","",IF(LOWER(TRIM(INDEX('Buys (Lots)'!$B:$B,MATCH(F201,'Buys (Lots)'!$A:$A,0))))=LOWER(TRIM(C201)),"OK","CHECK: lot is from a different wallet/exchange"))</f>
        <v/>
      </c>
    </row>
    <row r="202">
      <c r="A202" s="4" t="n"/>
      <c r="B202" s="4" t="n"/>
      <c r="C202" s="4" t="n"/>
      <c r="D202" s="4" t="n"/>
      <c r="E202" s="5" t="n"/>
      <c r="F202" s="4" t="n"/>
      <c r="G202" s="7">
        <f>IF(F202="","",INDEX('Buys (Lots)'!$D:$D,MATCH(F202,'Buys (Lots)'!$A:$A,0)))</f>
        <v/>
      </c>
      <c r="H202" s="6">
        <f>IF(F202="","",ROUND(INDEX('Buys (Lots)'!$G:$G,MATCH(F202,'Buys (Lots)'!$A:$A,0))*D202,2))</f>
        <v/>
      </c>
      <c r="I202" s="4" t="n"/>
      <c r="J202" s="7">
        <f>IF(F202="","",IF(--A202&gt;EDATE(--G202,12),"Long-term","Short-term"))</f>
        <v/>
      </c>
      <c r="K202" s="6">
        <f>IF(F202="","",E202-H202)</f>
        <v/>
      </c>
      <c r="L202" s="7">
        <f>IF(F202="","",IF(J202="Long-term","K","H"))</f>
        <v/>
      </c>
      <c r="M202" s="7">
        <f>IF(OR(F202="",I202=""),"",IF(ROUND(I202,2)&lt;&gt;ROUND(H202,2),"B",""))</f>
        <v/>
      </c>
      <c r="N202" s="7" t="n"/>
      <c r="O202" s="7">
        <f>IF(F202="","",IF(LOWER(TRIM(INDEX('Buys (Lots)'!$B:$B,MATCH(F202,'Buys (Lots)'!$A:$A,0))))=LOWER(TRIM(C202)),"OK","CHECK: lot is from a different wallet/exchange"))</f>
        <v/>
      </c>
    </row>
    <row r="203">
      <c r="A203" s="4" t="n"/>
      <c r="B203" s="4" t="n"/>
      <c r="C203" s="4" t="n"/>
      <c r="D203" s="4" t="n"/>
      <c r="E203" s="5" t="n"/>
      <c r="F203" s="4" t="n"/>
      <c r="G203" s="7">
        <f>IF(F203="","",INDEX('Buys (Lots)'!$D:$D,MATCH(F203,'Buys (Lots)'!$A:$A,0)))</f>
        <v/>
      </c>
      <c r="H203" s="6">
        <f>IF(F203="","",ROUND(INDEX('Buys (Lots)'!$G:$G,MATCH(F203,'Buys (Lots)'!$A:$A,0))*D203,2))</f>
        <v/>
      </c>
      <c r="I203" s="4" t="n"/>
      <c r="J203" s="7">
        <f>IF(F203="","",IF(--A203&gt;EDATE(--G203,12),"Long-term","Short-term"))</f>
        <v/>
      </c>
      <c r="K203" s="6">
        <f>IF(F203="","",E203-H203)</f>
        <v/>
      </c>
      <c r="L203" s="7">
        <f>IF(F203="","",IF(J203="Long-term","K","H"))</f>
        <v/>
      </c>
      <c r="M203" s="7">
        <f>IF(OR(F203="",I203=""),"",IF(ROUND(I203,2)&lt;&gt;ROUND(H203,2),"B",""))</f>
        <v/>
      </c>
      <c r="N203" s="7" t="n"/>
      <c r="O203" s="7">
        <f>IF(F203="","",IF(LOWER(TRIM(INDEX('Buys (Lots)'!$B:$B,MATCH(F203,'Buys (Lots)'!$A:$A,0))))=LOWER(TRIM(C203)),"OK","CHECK: lot is from a different wallet/exchange"))</f>
        <v/>
      </c>
    </row>
    <row r="204">
      <c r="A204" s="4" t="n"/>
      <c r="B204" s="4" t="n"/>
      <c r="C204" s="4" t="n"/>
      <c r="D204" s="4" t="n"/>
      <c r="E204" s="5" t="n"/>
      <c r="F204" s="4" t="n"/>
      <c r="G204" s="7">
        <f>IF(F204="","",INDEX('Buys (Lots)'!$D:$D,MATCH(F204,'Buys (Lots)'!$A:$A,0)))</f>
        <v/>
      </c>
      <c r="H204" s="6">
        <f>IF(F204="","",ROUND(INDEX('Buys (Lots)'!$G:$G,MATCH(F204,'Buys (Lots)'!$A:$A,0))*D204,2))</f>
        <v/>
      </c>
      <c r="I204" s="4" t="n"/>
      <c r="J204" s="7">
        <f>IF(F204="","",IF(--A204&gt;EDATE(--G204,12),"Long-term","Short-term"))</f>
        <v/>
      </c>
      <c r="K204" s="6">
        <f>IF(F204="","",E204-H204)</f>
        <v/>
      </c>
      <c r="L204" s="7">
        <f>IF(F204="","",IF(J204="Long-term","K","H"))</f>
        <v/>
      </c>
      <c r="M204" s="7">
        <f>IF(OR(F204="",I204=""),"",IF(ROUND(I204,2)&lt;&gt;ROUND(H204,2),"B",""))</f>
        <v/>
      </c>
      <c r="N204" s="7" t="n"/>
      <c r="O204" s="7">
        <f>IF(F204="","",IF(LOWER(TRIM(INDEX('Buys (Lots)'!$B:$B,MATCH(F204,'Buys (Lots)'!$A:$A,0))))=LOWER(TRIM(C204)),"OK","CHECK: lot is from a different wallet/exchange"))</f>
        <v/>
      </c>
    </row>
    <row r="205">
      <c r="A205" s="4" t="n"/>
      <c r="B205" s="4" t="n"/>
      <c r="C205" s="4" t="n"/>
      <c r="D205" s="4" t="n"/>
      <c r="E205" s="5" t="n"/>
      <c r="F205" s="4" t="n"/>
      <c r="G205" s="7">
        <f>IF(F205="","",INDEX('Buys (Lots)'!$D:$D,MATCH(F205,'Buys (Lots)'!$A:$A,0)))</f>
        <v/>
      </c>
      <c r="H205" s="6">
        <f>IF(F205="","",ROUND(INDEX('Buys (Lots)'!$G:$G,MATCH(F205,'Buys (Lots)'!$A:$A,0))*D205,2))</f>
        <v/>
      </c>
      <c r="I205" s="4" t="n"/>
      <c r="J205" s="7">
        <f>IF(F205="","",IF(--A205&gt;EDATE(--G205,12),"Long-term","Short-term"))</f>
        <v/>
      </c>
      <c r="K205" s="6">
        <f>IF(F205="","",E205-H205)</f>
        <v/>
      </c>
      <c r="L205" s="7">
        <f>IF(F205="","",IF(J205="Long-term","K","H"))</f>
        <v/>
      </c>
      <c r="M205" s="7">
        <f>IF(OR(F205="",I205=""),"",IF(ROUND(I205,2)&lt;&gt;ROUND(H205,2),"B",""))</f>
        <v/>
      </c>
      <c r="N205" s="7" t="n"/>
      <c r="O205" s="7">
        <f>IF(F205="","",IF(LOWER(TRIM(INDEX('Buys (Lots)'!$B:$B,MATCH(F205,'Buys (Lots)'!$A:$A,0))))=LOWER(TRIM(C205)),"OK","CHECK: lot is from a different wallet/exchange"))</f>
        <v/>
      </c>
    </row>
    <row r="206">
      <c r="A206" s="4" t="n"/>
      <c r="B206" s="4" t="n"/>
      <c r="C206" s="4" t="n"/>
      <c r="D206" s="4" t="n"/>
      <c r="E206" s="5" t="n"/>
      <c r="F206" s="4" t="n"/>
      <c r="G206" s="7">
        <f>IF(F206="","",INDEX('Buys (Lots)'!$D:$D,MATCH(F206,'Buys (Lots)'!$A:$A,0)))</f>
        <v/>
      </c>
      <c r="H206" s="6">
        <f>IF(F206="","",ROUND(INDEX('Buys (Lots)'!$G:$G,MATCH(F206,'Buys (Lots)'!$A:$A,0))*D206,2))</f>
        <v/>
      </c>
      <c r="I206" s="4" t="n"/>
      <c r="J206" s="7">
        <f>IF(F206="","",IF(--A206&gt;EDATE(--G206,12),"Long-term","Short-term"))</f>
        <v/>
      </c>
      <c r="K206" s="6">
        <f>IF(F206="","",E206-H206)</f>
        <v/>
      </c>
      <c r="L206" s="7">
        <f>IF(F206="","",IF(J206="Long-term","K","H"))</f>
        <v/>
      </c>
      <c r="M206" s="7">
        <f>IF(OR(F206="",I206=""),"",IF(ROUND(I206,2)&lt;&gt;ROUND(H206,2),"B",""))</f>
        <v/>
      </c>
      <c r="N206" s="7" t="n"/>
      <c r="O206" s="7">
        <f>IF(F206="","",IF(LOWER(TRIM(INDEX('Buys (Lots)'!$B:$B,MATCH(F206,'Buys (Lots)'!$A:$A,0))))=LOWER(TRIM(C206)),"OK","CHECK: lot is from a different wallet/exchange"))</f>
        <v/>
      </c>
    </row>
    <row r="207">
      <c r="A207" s="4" t="n"/>
      <c r="B207" s="4" t="n"/>
      <c r="C207" s="4" t="n"/>
      <c r="D207" s="4" t="n"/>
      <c r="E207" s="5" t="n"/>
      <c r="F207" s="4" t="n"/>
      <c r="G207" s="7">
        <f>IF(F207="","",INDEX('Buys (Lots)'!$D:$D,MATCH(F207,'Buys (Lots)'!$A:$A,0)))</f>
        <v/>
      </c>
      <c r="H207" s="6">
        <f>IF(F207="","",ROUND(INDEX('Buys (Lots)'!$G:$G,MATCH(F207,'Buys (Lots)'!$A:$A,0))*D207,2))</f>
        <v/>
      </c>
      <c r="I207" s="4" t="n"/>
      <c r="J207" s="7">
        <f>IF(F207="","",IF(--A207&gt;EDATE(--G207,12),"Long-term","Short-term"))</f>
        <v/>
      </c>
      <c r="K207" s="6">
        <f>IF(F207="","",E207-H207)</f>
        <v/>
      </c>
      <c r="L207" s="7">
        <f>IF(F207="","",IF(J207="Long-term","K","H"))</f>
        <v/>
      </c>
      <c r="M207" s="7">
        <f>IF(OR(F207="",I207=""),"",IF(ROUND(I207,2)&lt;&gt;ROUND(H207,2),"B",""))</f>
        <v/>
      </c>
      <c r="N207" s="7" t="n"/>
      <c r="O207" s="7">
        <f>IF(F207="","",IF(LOWER(TRIM(INDEX('Buys (Lots)'!$B:$B,MATCH(F207,'Buys (Lots)'!$A:$A,0))))=LOWER(TRIM(C207)),"OK","CHECK: lot is from a different wallet/exchange"))</f>
        <v/>
      </c>
    </row>
    <row r="208">
      <c r="A208" s="4" t="n"/>
      <c r="B208" s="4" t="n"/>
      <c r="C208" s="4" t="n"/>
      <c r="D208" s="4" t="n"/>
      <c r="E208" s="5" t="n"/>
      <c r="F208" s="4" t="n"/>
      <c r="G208" s="7">
        <f>IF(F208="","",INDEX('Buys (Lots)'!$D:$D,MATCH(F208,'Buys (Lots)'!$A:$A,0)))</f>
        <v/>
      </c>
      <c r="H208" s="6">
        <f>IF(F208="","",ROUND(INDEX('Buys (Lots)'!$G:$G,MATCH(F208,'Buys (Lots)'!$A:$A,0))*D208,2))</f>
        <v/>
      </c>
      <c r="I208" s="4" t="n"/>
      <c r="J208" s="7">
        <f>IF(F208="","",IF(--A208&gt;EDATE(--G208,12),"Long-term","Short-term"))</f>
        <v/>
      </c>
      <c r="K208" s="6">
        <f>IF(F208="","",E208-H208)</f>
        <v/>
      </c>
      <c r="L208" s="7">
        <f>IF(F208="","",IF(J208="Long-term","K","H"))</f>
        <v/>
      </c>
      <c r="M208" s="7">
        <f>IF(OR(F208="",I208=""),"",IF(ROUND(I208,2)&lt;&gt;ROUND(H208,2),"B",""))</f>
        <v/>
      </c>
      <c r="N208" s="7" t="n"/>
      <c r="O208" s="7">
        <f>IF(F208="","",IF(LOWER(TRIM(INDEX('Buys (Lots)'!$B:$B,MATCH(F208,'Buys (Lots)'!$A:$A,0))))=LOWER(TRIM(C208)),"OK","CHECK: lot is from a different wallet/exchange"))</f>
        <v/>
      </c>
    </row>
    <row r="209">
      <c r="A209" s="4" t="n"/>
      <c r="B209" s="4" t="n"/>
      <c r="C209" s="4" t="n"/>
      <c r="D209" s="4" t="n"/>
      <c r="E209" s="5" t="n"/>
      <c r="F209" s="4" t="n"/>
      <c r="G209" s="7">
        <f>IF(F209="","",INDEX('Buys (Lots)'!$D:$D,MATCH(F209,'Buys (Lots)'!$A:$A,0)))</f>
        <v/>
      </c>
      <c r="H209" s="6">
        <f>IF(F209="","",ROUND(INDEX('Buys (Lots)'!$G:$G,MATCH(F209,'Buys (Lots)'!$A:$A,0))*D209,2))</f>
        <v/>
      </c>
      <c r="I209" s="4" t="n"/>
      <c r="J209" s="7">
        <f>IF(F209="","",IF(--A209&gt;EDATE(--G209,12),"Long-term","Short-term"))</f>
        <v/>
      </c>
      <c r="K209" s="6">
        <f>IF(F209="","",E209-H209)</f>
        <v/>
      </c>
      <c r="L209" s="7">
        <f>IF(F209="","",IF(J209="Long-term","K","H"))</f>
        <v/>
      </c>
      <c r="M209" s="7">
        <f>IF(OR(F209="",I209=""),"",IF(ROUND(I209,2)&lt;&gt;ROUND(H209,2),"B",""))</f>
        <v/>
      </c>
      <c r="N209" s="7" t="n"/>
      <c r="O209" s="7">
        <f>IF(F209="","",IF(LOWER(TRIM(INDEX('Buys (Lots)'!$B:$B,MATCH(F209,'Buys (Lots)'!$A:$A,0))))=LOWER(TRIM(C209)),"OK","CHECK: lot is from a different wallet/exchange"))</f>
        <v/>
      </c>
    </row>
    <row r="210">
      <c r="A210" s="4" t="n"/>
      <c r="B210" s="4" t="n"/>
      <c r="C210" s="4" t="n"/>
      <c r="D210" s="4" t="n"/>
      <c r="E210" s="5" t="n"/>
      <c r="F210" s="4" t="n"/>
      <c r="G210" s="7">
        <f>IF(F210="","",INDEX('Buys (Lots)'!$D:$D,MATCH(F210,'Buys (Lots)'!$A:$A,0)))</f>
        <v/>
      </c>
      <c r="H210" s="6">
        <f>IF(F210="","",ROUND(INDEX('Buys (Lots)'!$G:$G,MATCH(F210,'Buys (Lots)'!$A:$A,0))*D210,2))</f>
        <v/>
      </c>
      <c r="I210" s="4" t="n"/>
      <c r="J210" s="7">
        <f>IF(F210="","",IF(--A210&gt;EDATE(--G210,12),"Long-term","Short-term"))</f>
        <v/>
      </c>
      <c r="K210" s="6">
        <f>IF(F210="","",E210-H210)</f>
        <v/>
      </c>
      <c r="L210" s="7">
        <f>IF(F210="","",IF(J210="Long-term","K","H"))</f>
        <v/>
      </c>
      <c r="M210" s="7">
        <f>IF(OR(F210="",I210=""),"",IF(ROUND(I210,2)&lt;&gt;ROUND(H210,2),"B",""))</f>
        <v/>
      </c>
      <c r="N210" s="7" t="n"/>
      <c r="O210" s="7">
        <f>IF(F210="","",IF(LOWER(TRIM(INDEX('Buys (Lots)'!$B:$B,MATCH(F210,'Buys (Lots)'!$A:$A,0))))=LOWER(TRIM(C210)),"OK","CHECK: lot is from a different wallet/exchange"))</f>
        <v/>
      </c>
    </row>
    <row r="211">
      <c r="A211" s="4" t="n"/>
      <c r="B211" s="4" t="n"/>
      <c r="C211" s="4" t="n"/>
      <c r="D211" s="4" t="n"/>
      <c r="E211" s="5" t="n"/>
      <c r="F211" s="4" t="n"/>
      <c r="G211" s="7">
        <f>IF(F211="","",INDEX('Buys (Lots)'!$D:$D,MATCH(F211,'Buys (Lots)'!$A:$A,0)))</f>
        <v/>
      </c>
      <c r="H211" s="6">
        <f>IF(F211="","",ROUND(INDEX('Buys (Lots)'!$G:$G,MATCH(F211,'Buys (Lots)'!$A:$A,0))*D211,2))</f>
        <v/>
      </c>
      <c r="I211" s="4" t="n"/>
      <c r="J211" s="7">
        <f>IF(F211="","",IF(--A211&gt;EDATE(--G211,12),"Long-term","Short-term"))</f>
        <v/>
      </c>
      <c r="K211" s="6">
        <f>IF(F211="","",E211-H211)</f>
        <v/>
      </c>
      <c r="L211" s="7">
        <f>IF(F211="","",IF(J211="Long-term","K","H"))</f>
        <v/>
      </c>
      <c r="M211" s="7">
        <f>IF(OR(F211="",I211=""),"",IF(ROUND(I211,2)&lt;&gt;ROUND(H211,2),"B",""))</f>
        <v/>
      </c>
      <c r="N211" s="7" t="n"/>
      <c r="O211" s="7">
        <f>IF(F211="","",IF(LOWER(TRIM(INDEX('Buys (Lots)'!$B:$B,MATCH(F211,'Buys (Lots)'!$A:$A,0))))=LOWER(TRIM(C211)),"OK","CHECK: lot is from a different wallet/exchange"))</f>
        <v/>
      </c>
    </row>
    <row r="212">
      <c r="A212" s="4" t="n"/>
      <c r="B212" s="4" t="n"/>
      <c r="C212" s="4" t="n"/>
      <c r="D212" s="4" t="n"/>
      <c r="E212" s="5" t="n"/>
      <c r="F212" s="4" t="n"/>
      <c r="G212" s="7">
        <f>IF(F212="","",INDEX('Buys (Lots)'!$D:$D,MATCH(F212,'Buys (Lots)'!$A:$A,0)))</f>
        <v/>
      </c>
      <c r="H212" s="6">
        <f>IF(F212="","",ROUND(INDEX('Buys (Lots)'!$G:$G,MATCH(F212,'Buys (Lots)'!$A:$A,0))*D212,2))</f>
        <v/>
      </c>
      <c r="I212" s="4" t="n"/>
      <c r="J212" s="7">
        <f>IF(F212="","",IF(--A212&gt;EDATE(--G212,12),"Long-term","Short-term"))</f>
        <v/>
      </c>
      <c r="K212" s="6">
        <f>IF(F212="","",E212-H212)</f>
        <v/>
      </c>
      <c r="L212" s="7">
        <f>IF(F212="","",IF(J212="Long-term","K","H"))</f>
        <v/>
      </c>
      <c r="M212" s="7">
        <f>IF(OR(F212="",I212=""),"",IF(ROUND(I212,2)&lt;&gt;ROUND(H212,2),"B",""))</f>
        <v/>
      </c>
      <c r="N212" s="7" t="n"/>
      <c r="O212" s="7">
        <f>IF(F212="","",IF(LOWER(TRIM(INDEX('Buys (Lots)'!$B:$B,MATCH(F212,'Buys (Lots)'!$A:$A,0))))=LOWER(TRIM(C212)),"OK","CHECK: lot is from a different wallet/exchange"))</f>
        <v/>
      </c>
    </row>
    <row r="213">
      <c r="A213" s="4" t="n"/>
      <c r="B213" s="4" t="n"/>
      <c r="C213" s="4" t="n"/>
      <c r="D213" s="4" t="n"/>
      <c r="E213" s="5" t="n"/>
      <c r="F213" s="4" t="n"/>
      <c r="G213" s="7">
        <f>IF(F213="","",INDEX('Buys (Lots)'!$D:$D,MATCH(F213,'Buys (Lots)'!$A:$A,0)))</f>
        <v/>
      </c>
      <c r="H213" s="6">
        <f>IF(F213="","",ROUND(INDEX('Buys (Lots)'!$G:$G,MATCH(F213,'Buys (Lots)'!$A:$A,0))*D213,2))</f>
        <v/>
      </c>
      <c r="I213" s="4" t="n"/>
      <c r="J213" s="7">
        <f>IF(F213="","",IF(--A213&gt;EDATE(--G213,12),"Long-term","Short-term"))</f>
        <v/>
      </c>
      <c r="K213" s="6">
        <f>IF(F213="","",E213-H213)</f>
        <v/>
      </c>
      <c r="L213" s="7">
        <f>IF(F213="","",IF(J213="Long-term","K","H"))</f>
        <v/>
      </c>
      <c r="M213" s="7">
        <f>IF(OR(F213="",I213=""),"",IF(ROUND(I213,2)&lt;&gt;ROUND(H213,2),"B",""))</f>
        <v/>
      </c>
      <c r="N213" s="7" t="n"/>
      <c r="O213" s="7">
        <f>IF(F213="","",IF(LOWER(TRIM(INDEX('Buys (Lots)'!$B:$B,MATCH(F213,'Buys (Lots)'!$A:$A,0))))=LOWER(TRIM(C213)),"OK","CHECK: lot is from a different wallet/exchange"))</f>
        <v/>
      </c>
    </row>
    <row r="214">
      <c r="A214" s="4" t="n"/>
      <c r="B214" s="4" t="n"/>
      <c r="C214" s="4" t="n"/>
      <c r="D214" s="4" t="n"/>
      <c r="E214" s="5" t="n"/>
      <c r="F214" s="4" t="n"/>
      <c r="G214" s="7">
        <f>IF(F214="","",INDEX('Buys (Lots)'!$D:$D,MATCH(F214,'Buys (Lots)'!$A:$A,0)))</f>
        <v/>
      </c>
      <c r="H214" s="6">
        <f>IF(F214="","",ROUND(INDEX('Buys (Lots)'!$G:$G,MATCH(F214,'Buys (Lots)'!$A:$A,0))*D214,2))</f>
        <v/>
      </c>
      <c r="I214" s="4" t="n"/>
      <c r="J214" s="7">
        <f>IF(F214="","",IF(--A214&gt;EDATE(--G214,12),"Long-term","Short-term"))</f>
        <v/>
      </c>
      <c r="K214" s="6">
        <f>IF(F214="","",E214-H214)</f>
        <v/>
      </c>
      <c r="L214" s="7">
        <f>IF(F214="","",IF(J214="Long-term","K","H"))</f>
        <v/>
      </c>
      <c r="M214" s="7">
        <f>IF(OR(F214="",I214=""),"",IF(ROUND(I214,2)&lt;&gt;ROUND(H214,2),"B",""))</f>
        <v/>
      </c>
      <c r="N214" s="7" t="n"/>
      <c r="O214" s="7">
        <f>IF(F214="","",IF(LOWER(TRIM(INDEX('Buys (Lots)'!$B:$B,MATCH(F214,'Buys (Lots)'!$A:$A,0))))=LOWER(TRIM(C214)),"OK","CHECK: lot is from a different wallet/exchange"))</f>
        <v/>
      </c>
    </row>
    <row r="215">
      <c r="A215" s="4" t="n"/>
      <c r="B215" s="4" t="n"/>
      <c r="C215" s="4" t="n"/>
      <c r="D215" s="4" t="n"/>
      <c r="E215" s="5" t="n"/>
      <c r="F215" s="4" t="n"/>
      <c r="G215" s="7">
        <f>IF(F215="","",INDEX('Buys (Lots)'!$D:$D,MATCH(F215,'Buys (Lots)'!$A:$A,0)))</f>
        <v/>
      </c>
      <c r="H215" s="6">
        <f>IF(F215="","",ROUND(INDEX('Buys (Lots)'!$G:$G,MATCH(F215,'Buys (Lots)'!$A:$A,0))*D215,2))</f>
        <v/>
      </c>
      <c r="I215" s="4" t="n"/>
      <c r="J215" s="7">
        <f>IF(F215="","",IF(--A215&gt;EDATE(--G215,12),"Long-term","Short-term"))</f>
        <v/>
      </c>
      <c r="K215" s="6">
        <f>IF(F215="","",E215-H215)</f>
        <v/>
      </c>
      <c r="L215" s="7">
        <f>IF(F215="","",IF(J215="Long-term","K","H"))</f>
        <v/>
      </c>
      <c r="M215" s="7">
        <f>IF(OR(F215="",I215=""),"",IF(ROUND(I215,2)&lt;&gt;ROUND(H215,2),"B",""))</f>
        <v/>
      </c>
      <c r="N215" s="7" t="n"/>
      <c r="O215" s="7">
        <f>IF(F215="","",IF(LOWER(TRIM(INDEX('Buys (Lots)'!$B:$B,MATCH(F215,'Buys (Lots)'!$A:$A,0))))=LOWER(TRIM(C215)),"OK","CHECK: lot is from a different wallet/exchange"))</f>
        <v/>
      </c>
    </row>
    <row r="216">
      <c r="A216" s="4" t="n"/>
      <c r="B216" s="4" t="n"/>
      <c r="C216" s="4" t="n"/>
      <c r="D216" s="4" t="n"/>
      <c r="E216" s="5" t="n"/>
      <c r="F216" s="4" t="n"/>
      <c r="G216" s="7">
        <f>IF(F216="","",INDEX('Buys (Lots)'!$D:$D,MATCH(F216,'Buys (Lots)'!$A:$A,0)))</f>
        <v/>
      </c>
      <c r="H216" s="6">
        <f>IF(F216="","",ROUND(INDEX('Buys (Lots)'!$G:$G,MATCH(F216,'Buys (Lots)'!$A:$A,0))*D216,2))</f>
        <v/>
      </c>
      <c r="I216" s="4" t="n"/>
      <c r="J216" s="7">
        <f>IF(F216="","",IF(--A216&gt;EDATE(--G216,12),"Long-term","Short-term"))</f>
        <v/>
      </c>
      <c r="K216" s="6">
        <f>IF(F216="","",E216-H216)</f>
        <v/>
      </c>
      <c r="L216" s="7">
        <f>IF(F216="","",IF(J216="Long-term","K","H"))</f>
        <v/>
      </c>
      <c r="M216" s="7">
        <f>IF(OR(F216="",I216=""),"",IF(ROUND(I216,2)&lt;&gt;ROUND(H216,2),"B",""))</f>
        <v/>
      </c>
      <c r="N216" s="7" t="n"/>
      <c r="O216" s="7">
        <f>IF(F216="","",IF(LOWER(TRIM(INDEX('Buys (Lots)'!$B:$B,MATCH(F216,'Buys (Lots)'!$A:$A,0))))=LOWER(TRIM(C216)),"OK","CHECK: lot is from a different wallet/exchange"))</f>
        <v/>
      </c>
    </row>
    <row r="217">
      <c r="A217" s="4" t="n"/>
      <c r="B217" s="4" t="n"/>
      <c r="C217" s="4" t="n"/>
      <c r="D217" s="4" t="n"/>
      <c r="E217" s="5" t="n"/>
      <c r="F217" s="4" t="n"/>
      <c r="G217" s="7">
        <f>IF(F217="","",INDEX('Buys (Lots)'!$D:$D,MATCH(F217,'Buys (Lots)'!$A:$A,0)))</f>
        <v/>
      </c>
      <c r="H217" s="6">
        <f>IF(F217="","",ROUND(INDEX('Buys (Lots)'!$G:$G,MATCH(F217,'Buys (Lots)'!$A:$A,0))*D217,2))</f>
        <v/>
      </c>
      <c r="I217" s="4" t="n"/>
      <c r="J217" s="7">
        <f>IF(F217="","",IF(--A217&gt;EDATE(--G217,12),"Long-term","Short-term"))</f>
        <v/>
      </c>
      <c r="K217" s="6">
        <f>IF(F217="","",E217-H217)</f>
        <v/>
      </c>
      <c r="L217" s="7">
        <f>IF(F217="","",IF(J217="Long-term","K","H"))</f>
        <v/>
      </c>
      <c r="M217" s="7">
        <f>IF(OR(F217="",I217=""),"",IF(ROUND(I217,2)&lt;&gt;ROUND(H217,2),"B",""))</f>
        <v/>
      </c>
      <c r="N217" s="7" t="n"/>
      <c r="O217" s="7">
        <f>IF(F217="","",IF(LOWER(TRIM(INDEX('Buys (Lots)'!$B:$B,MATCH(F217,'Buys (Lots)'!$A:$A,0))))=LOWER(TRIM(C217)),"OK","CHECK: lot is from a different wallet/exchange"))</f>
        <v/>
      </c>
    </row>
    <row r="218">
      <c r="A218" s="4" t="n"/>
      <c r="B218" s="4" t="n"/>
      <c r="C218" s="4" t="n"/>
      <c r="D218" s="4" t="n"/>
      <c r="E218" s="5" t="n"/>
      <c r="F218" s="4" t="n"/>
      <c r="G218" s="7">
        <f>IF(F218="","",INDEX('Buys (Lots)'!$D:$D,MATCH(F218,'Buys (Lots)'!$A:$A,0)))</f>
        <v/>
      </c>
      <c r="H218" s="6">
        <f>IF(F218="","",ROUND(INDEX('Buys (Lots)'!$G:$G,MATCH(F218,'Buys (Lots)'!$A:$A,0))*D218,2))</f>
        <v/>
      </c>
      <c r="I218" s="4" t="n"/>
      <c r="J218" s="7">
        <f>IF(F218="","",IF(--A218&gt;EDATE(--G218,12),"Long-term","Short-term"))</f>
        <v/>
      </c>
      <c r="K218" s="6">
        <f>IF(F218="","",E218-H218)</f>
        <v/>
      </c>
      <c r="L218" s="7">
        <f>IF(F218="","",IF(J218="Long-term","K","H"))</f>
        <v/>
      </c>
      <c r="M218" s="7">
        <f>IF(OR(F218="",I218=""),"",IF(ROUND(I218,2)&lt;&gt;ROUND(H218,2),"B",""))</f>
        <v/>
      </c>
      <c r="N218" s="7" t="n"/>
      <c r="O218" s="7">
        <f>IF(F218="","",IF(LOWER(TRIM(INDEX('Buys (Lots)'!$B:$B,MATCH(F218,'Buys (Lots)'!$A:$A,0))))=LOWER(TRIM(C218)),"OK","CHECK: lot is from a different wallet/exchange"))</f>
        <v/>
      </c>
    </row>
    <row r="219">
      <c r="A219" s="4" t="n"/>
      <c r="B219" s="4" t="n"/>
      <c r="C219" s="4" t="n"/>
      <c r="D219" s="4" t="n"/>
      <c r="E219" s="5" t="n"/>
      <c r="F219" s="4" t="n"/>
      <c r="G219" s="7">
        <f>IF(F219="","",INDEX('Buys (Lots)'!$D:$D,MATCH(F219,'Buys (Lots)'!$A:$A,0)))</f>
        <v/>
      </c>
      <c r="H219" s="6">
        <f>IF(F219="","",ROUND(INDEX('Buys (Lots)'!$G:$G,MATCH(F219,'Buys (Lots)'!$A:$A,0))*D219,2))</f>
        <v/>
      </c>
      <c r="I219" s="4" t="n"/>
      <c r="J219" s="7">
        <f>IF(F219="","",IF(--A219&gt;EDATE(--G219,12),"Long-term","Short-term"))</f>
        <v/>
      </c>
      <c r="K219" s="6">
        <f>IF(F219="","",E219-H219)</f>
        <v/>
      </c>
      <c r="L219" s="7">
        <f>IF(F219="","",IF(J219="Long-term","K","H"))</f>
        <v/>
      </c>
      <c r="M219" s="7">
        <f>IF(OR(F219="",I219=""),"",IF(ROUND(I219,2)&lt;&gt;ROUND(H219,2),"B",""))</f>
        <v/>
      </c>
      <c r="N219" s="7" t="n"/>
      <c r="O219" s="7">
        <f>IF(F219="","",IF(LOWER(TRIM(INDEX('Buys (Lots)'!$B:$B,MATCH(F219,'Buys (Lots)'!$A:$A,0))))=LOWER(TRIM(C219)),"OK","CHECK: lot is from a different wallet/exchange"))</f>
        <v/>
      </c>
    </row>
    <row r="220">
      <c r="A220" s="4" t="n"/>
      <c r="B220" s="4" t="n"/>
      <c r="C220" s="4" t="n"/>
      <c r="D220" s="4" t="n"/>
      <c r="E220" s="5" t="n"/>
      <c r="F220" s="4" t="n"/>
      <c r="G220" s="7">
        <f>IF(F220="","",INDEX('Buys (Lots)'!$D:$D,MATCH(F220,'Buys (Lots)'!$A:$A,0)))</f>
        <v/>
      </c>
      <c r="H220" s="6">
        <f>IF(F220="","",ROUND(INDEX('Buys (Lots)'!$G:$G,MATCH(F220,'Buys (Lots)'!$A:$A,0))*D220,2))</f>
        <v/>
      </c>
      <c r="I220" s="4" t="n"/>
      <c r="J220" s="7">
        <f>IF(F220="","",IF(--A220&gt;EDATE(--G220,12),"Long-term","Short-term"))</f>
        <v/>
      </c>
      <c r="K220" s="6">
        <f>IF(F220="","",E220-H220)</f>
        <v/>
      </c>
      <c r="L220" s="7">
        <f>IF(F220="","",IF(J220="Long-term","K","H"))</f>
        <v/>
      </c>
      <c r="M220" s="7">
        <f>IF(OR(F220="",I220=""),"",IF(ROUND(I220,2)&lt;&gt;ROUND(H220,2),"B",""))</f>
        <v/>
      </c>
      <c r="N220" s="7" t="n"/>
      <c r="O220" s="7">
        <f>IF(F220="","",IF(LOWER(TRIM(INDEX('Buys (Lots)'!$B:$B,MATCH(F220,'Buys (Lots)'!$A:$A,0))))=LOWER(TRIM(C220)),"OK","CHECK: lot is from a different wallet/exchange"))</f>
        <v/>
      </c>
    </row>
    <row r="221">
      <c r="A221" s="4" t="n"/>
      <c r="B221" s="4" t="n"/>
      <c r="C221" s="4" t="n"/>
      <c r="D221" s="4" t="n"/>
      <c r="E221" s="5" t="n"/>
      <c r="F221" s="4" t="n"/>
      <c r="G221" s="7">
        <f>IF(F221="","",INDEX('Buys (Lots)'!$D:$D,MATCH(F221,'Buys (Lots)'!$A:$A,0)))</f>
        <v/>
      </c>
      <c r="H221" s="6">
        <f>IF(F221="","",ROUND(INDEX('Buys (Lots)'!$G:$G,MATCH(F221,'Buys (Lots)'!$A:$A,0))*D221,2))</f>
        <v/>
      </c>
      <c r="I221" s="4" t="n"/>
      <c r="J221" s="7">
        <f>IF(F221="","",IF(--A221&gt;EDATE(--G221,12),"Long-term","Short-term"))</f>
        <v/>
      </c>
      <c r="K221" s="6">
        <f>IF(F221="","",E221-H221)</f>
        <v/>
      </c>
      <c r="L221" s="7">
        <f>IF(F221="","",IF(J221="Long-term","K","H"))</f>
        <v/>
      </c>
      <c r="M221" s="7">
        <f>IF(OR(F221="",I221=""),"",IF(ROUND(I221,2)&lt;&gt;ROUND(H221,2),"B",""))</f>
        <v/>
      </c>
      <c r="N221" s="7" t="n"/>
      <c r="O221" s="7">
        <f>IF(F221="","",IF(LOWER(TRIM(INDEX('Buys (Lots)'!$B:$B,MATCH(F221,'Buys (Lots)'!$A:$A,0))))=LOWER(TRIM(C221)),"OK","CHECK: lot is from a different wallet/exchange"))</f>
        <v/>
      </c>
    </row>
    <row r="222">
      <c r="A222" s="4" t="n"/>
      <c r="B222" s="4" t="n"/>
      <c r="C222" s="4" t="n"/>
      <c r="D222" s="4" t="n"/>
      <c r="E222" s="5" t="n"/>
      <c r="F222" s="4" t="n"/>
      <c r="G222" s="7">
        <f>IF(F222="","",INDEX('Buys (Lots)'!$D:$D,MATCH(F222,'Buys (Lots)'!$A:$A,0)))</f>
        <v/>
      </c>
      <c r="H222" s="6">
        <f>IF(F222="","",ROUND(INDEX('Buys (Lots)'!$G:$G,MATCH(F222,'Buys (Lots)'!$A:$A,0))*D222,2))</f>
        <v/>
      </c>
      <c r="I222" s="4" t="n"/>
      <c r="J222" s="7">
        <f>IF(F222="","",IF(--A222&gt;EDATE(--G222,12),"Long-term","Short-term"))</f>
        <v/>
      </c>
      <c r="K222" s="6">
        <f>IF(F222="","",E222-H222)</f>
        <v/>
      </c>
      <c r="L222" s="7">
        <f>IF(F222="","",IF(J222="Long-term","K","H"))</f>
        <v/>
      </c>
      <c r="M222" s="7">
        <f>IF(OR(F222="",I222=""),"",IF(ROUND(I222,2)&lt;&gt;ROUND(H222,2),"B",""))</f>
        <v/>
      </c>
      <c r="N222" s="7" t="n"/>
      <c r="O222" s="7">
        <f>IF(F222="","",IF(LOWER(TRIM(INDEX('Buys (Lots)'!$B:$B,MATCH(F222,'Buys (Lots)'!$A:$A,0))))=LOWER(TRIM(C222)),"OK","CHECK: lot is from a different wallet/exchange"))</f>
        <v/>
      </c>
    </row>
    <row r="223">
      <c r="A223" s="4" t="n"/>
      <c r="B223" s="4" t="n"/>
      <c r="C223" s="4" t="n"/>
      <c r="D223" s="4" t="n"/>
      <c r="E223" s="5" t="n"/>
      <c r="F223" s="4" t="n"/>
      <c r="G223" s="7">
        <f>IF(F223="","",INDEX('Buys (Lots)'!$D:$D,MATCH(F223,'Buys (Lots)'!$A:$A,0)))</f>
        <v/>
      </c>
      <c r="H223" s="6">
        <f>IF(F223="","",ROUND(INDEX('Buys (Lots)'!$G:$G,MATCH(F223,'Buys (Lots)'!$A:$A,0))*D223,2))</f>
        <v/>
      </c>
      <c r="I223" s="4" t="n"/>
      <c r="J223" s="7">
        <f>IF(F223="","",IF(--A223&gt;EDATE(--G223,12),"Long-term","Short-term"))</f>
        <v/>
      </c>
      <c r="K223" s="6">
        <f>IF(F223="","",E223-H223)</f>
        <v/>
      </c>
      <c r="L223" s="7">
        <f>IF(F223="","",IF(J223="Long-term","K","H"))</f>
        <v/>
      </c>
      <c r="M223" s="7">
        <f>IF(OR(F223="",I223=""),"",IF(ROUND(I223,2)&lt;&gt;ROUND(H223,2),"B",""))</f>
        <v/>
      </c>
      <c r="N223" s="7" t="n"/>
      <c r="O223" s="7">
        <f>IF(F223="","",IF(LOWER(TRIM(INDEX('Buys (Lots)'!$B:$B,MATCH(F223,'Buys (Lots)'!$A:$A,0))))=LOWER(TRIM(C223)),"OK","CHECK: lot is from a different wallet/exchange"))</f>
        <v/>
      </c>
    </row>
    <row r="224">
      <c r="A224" s="4" t="n"/>
      <c r="B224" s="4" t="n"/>
      <c r="C224" s="4" t="n"/>
      <c r="D224" s="4" t="n"/>
      <c r="E224" s="5" t="n"/>
      <c r="F224" s="4" t="n"/>
      <c r="G224" s="7">
        <f>IF(F224="","",INDEX('Buys (Lots)'!$D:$D,MATCH(F224,'Buys (Lots)'!$A:$A,0)))</f>
        <v/>
      </c>
      <c r="H224" s="6">
        <f>IF(F224="","",ROUND(INDEX('Buys (Lots)'!$G:$G,MATCH(F224,'Buys (Lots)'!$A:$A,0))*D224,2))</f>
        <v/>
      </c>
      <c r="I224" s="4" t="n"/>
      <c r="J224" s="7">
        <f>IF(F224="","",IF(--A224&gt;EDATE(--G224,12),"Long-term","Short-term"))</f>
        <v/>
      </c>
      <c r="K224" s="6">
        <f>IF(F224="","",E224-H224)</f>
        <v/>
      </c>
      <c r="L224" s="7">
        <f>IF(F224="","",IF(J224="Long-term","K","H"))</f>
        <v/>
      </c>
      <c r="M224" s="7">
        <f>IF(OR(F224="",I224=""),"",IF(ROUND(I224,2)&lt;&gt;ROUND(H224,2),"B",""))</f>
        <v/>
      </c>
      <c r="N224" s="7" t="n"/>
      <c r="O224" s="7">
        <f>IF(F224="","",IF(LOWER(TRIM(INDEX('Buys (Lots)'!$B:$B,MATCH(F224,'Buys (Lots)'!$A:$A,0))))=LOWER(TRIM(C224)),"OK","CHECK: lot is from a different wallet/exchange"))</f>
        <v/>
      </c>
    </row>
    <row r="225">
      <c r="A225" s="4" t="n"/>
      <c r="B225" s="4" t="n"/>
      <c r="C225" s="4" t="n"/>
      <c r="D225" s="4" t="n"/>
      <c r="E225" s="5" t="n"/>
      <c r="F225" s="4" t="n"/>
      <c r="G225" s="7">
        <f>IF(F225="","",INDEX('Buys (Lots)'!$D:$D,MATCH(F225,'Buys (Lots)'!$A:$A,0)))</f>
        <v/>
      </c>
      <c r="H225" s="6">
        <f>IF(F225="","",ROUND(INDEX('Buys (Lots)'!$G:$G,MATCH(F225,'Buys (Lots)'!$A:$A,0))*D225,2))</f>
        <v/>
      </c>
      <c r="I225" s="4" t="n"/>
      <c r="J225" s="7">
        <f>IF(F225="","",IF(--A225&gt;EDATE(--G225,12),"Long-term","Short-term"))</f>
        <v/>
      </c>
      <c r="K225" s="6">
        <f>IF(F225="","",E225-H225)</f>
        <v/>
      </c>
      <c r="L225" s="7">
        <f>IF(F225="","",IF(J225="Long-term","K","H"))</f>
        <v/>
      </c>
      <c r="M225" s="7">
        <f>IF(OR(F225="",I225=""),"",IF(ROUND(I225,2)&lt;&gt;ROUND(H225,2),"B",""))</f>
        <v/>
      </c>
      <c r="N225" s="7" t="n"/>
      <c r="O225" s="7">
        <f>IF(F225="","",IF(LOWER(TRIM(INDEX('Buys (Lots)'!$B:$B,MATCH(F225,'Buys (Lots)'!$A:$A,0))))=LOWER(TRIM(C225)),"OK","CHECK: lot is from a different wallet/exchange"))</f>
        <v/>
      </c>
    </row>
    <row r="226">
      <c r="A226" s="4" t="n"/>
      <c r="B226" s="4" t="n"/>
      <c r="C226" s="4" t="n"/>
      <c r="D226" s="4" t="n"/>
      <c r="E226" s="5" t="n"/>
      <c r="F226" s="4" t="n"/>
      <c r="G226" s="7">
        <f>IF(F226="","",INDEX('Buys (Lots)'!$D:$D,MATCH(F226,'Buys (Lots)'!$A:$A,0)))</f>
        <v/>
      </c>
      <c r="H226" s="6">
        <f>IF(F226="","",ROUND(INDEX('Buys (Lots)'!$G:$G,MATCH(F226,'Buys (Lots)'!$A:$A,0))*D226,2))</f>
        <v/>
      </c>
      <c r="I226" s="4" t="n"/>
      <c r="J226" s="7">
        <f>IF(F226="","",IF(--A226&gt;EDATE(--G226,12),"Long-term","Short-term"))</f>
        <v/>
      </c>
      <c r="K226" s="6">
        <f>IF(F226="","",E226-H226)</f>
        <v/>
      </c>
      <c r="L226" s="7">
        <f>IF(F226="","",IF(J226="Long-term","K","H"))</f>
        <v/>
      </c>
      <c r="M226" s="7">
        <f>IF(OR(F226="",I226=""),"",IF(ROUND(I226,2)&lt;&gt;ROUND(H226,2),"B",""))</f>
        <v/>
      </c>
      <c r="N226" s="7" t="n"/>
      <c r="O226" s="7">
        <f>IF(F226="","",IF(LOWER(TRIM(INDEX('Buys (Lots)'!$B:$B,MATCH(F226,'Buys (Lots)'!$A:$A,0))))=LOWER(TRIM(C226)),"OK","CHECK: lot is from a different wallet/exchange"))</f>
        <v/>
      </c>
    </row>
    <row r="227">
      <c r="A227" s="4" t="n"/>
      <c r="B227" s="4" t="n"/>
      <c r="C227" s="4" t="n"/>
      <c r="D227" s="4" t="n"/>
      <c r="E227" s="5" t="n"/>
      <c r="F227" s="4" t="n"/>
      <c r="G227" s="7">
        <f>IF(F227="","",INDEX('Buys (Lots)'!$D:$D,MATCH(F227,'Buys (Lots)'!$A:$A,0)))</f>
        <v/>
      </c>
      <c r="H227" s="6">
        <f>IF(F227="","",ROUND(INDEX('Buys (Lots)'!$G:$G,MATCH(F227,'Buys (Lots)'!$A:$A,0))*D227,2))</f>
        <v/>
      </c>
      <c r="I227" s="4" t="n"/>
      <c r="J227" s="7">
        <f>IF(F227="","",IF(--A227&gt;EDATE(--G227,12),"Long-term","Short-term"))</f>
        <v/>
      </c>
      <c r="K227" s="6">
        <f>IF(F227="","",E227-H227)</f>
        <v/>
      </c>
      <c r="L227" s="7">
        <f>IF(F227="","",IF(J227="Long-term","K","H"))</f>
        <v/>
      </c>
      <c r="M227" s="7">
        <f>IF(OR(F227="",I227=""),"",IF(ROUND(I227,2)&lt;&gt;ROUND(H227,2),"B",""))</f>
        <v/>
      </c>
      <c r="N227" s="7" t="n"/>
      <c r="O227" s="7">
        <f>IF(F227="","",IF(LOWER(TRIM(INDEX('Buys (Lots)'!$B:$B,MATCH(F227,'Buys (Lots)'!$A:$A,0))))=LOWER(TRIM(C227)),"OK","CHECK: lot is from a different wallet/exchange"))</f>
        <v/>
      </c>
    </row>
    <row r="228">
      <c r="A228" s="4" t="n"/>
      <c r="B228" s="4" t="n"/>
      <c r="C228" s="4" t="n"/>
      <c r="D228" s="4" t="n"/>
      <c r="E228" s="5" t="n"/>
      <c r="F228" s="4" t="n"/>
      <c r="G228" s="7">
        <f>IF(F228="","",INDEX('Buys (Lots)'!$D:$D,MATCH(F228,'Buys (Lots)'!$A:$A,0)))</f>
        <v/>
      </c>
      <c r="H228" s="6">
        <f>IF(F228="","",ROUND(INDEX('Buys (Lots)'!$G:$G,MATCH(F228,'Buys (Lots)'!$A:$A,0))*D228,2))</f>
        <v/>
      </c>
      <c r="I228" s="4" t="n"/>
      <c r="J228" s="7">
        <f>IF(F228="","",IF(--A228&gt;EDATE(--G228,12),"Long-term","Short-term"))</f>
        <v/>
      </c>
      <c r="K228" s="6">
        <f>IF(F228="","",E228-H228)</f>
        <v/>
      </c>
      <c r="L228" s="7">
        <f>IF(F228="","",IF(J228="Long-term","K","H"))</f>
        <v/>
      </c>
      <c r="M228" s="7">
        <f>IF(OR(F228="",I228=""),"",IF(ROUND(I228,2)&lt;&gt;ROUND(H228,2),"B",""))</f>
        <v/>
      </c>
      <c r="N228" s="7" t="n"/>
      <c r="O228" s="7">
        <f>IF(F228="","",IF(LOWER(TRIM(INDEX('Buys (Lots)'!$B:$B,MATCH(F228,'Buys (Lots)'!$A:$A,0))))=LOWER(TRIM(C228)),"OK","CHECK: lot is from a different wallet/exchange"))</f>
        <v/>
      </c>
    </row>
    <row r="229">
      <c r="A229" s="4" t="n"/>
      <c r="B229" s="4" t="n"/>
      <c r="C229" s="4" t="n"/>
      <c r="D229" s="4" t="n"/>
      <c r="E229" s="5" t="n"/>
      <c r="F229" s="4" t="n"/>
      <c r="G229" s="7">
        <f>IF(F229="","",INDEX('Buys (Lots)'!$D:$D,MATCH(F229,'Buys (Lots)'!$A:$A,0)))</f>
        <v/>
      </c>
      <c r="H229" s="6">
        <f>IF(F229="","",ROUND(INDEX('Buys (Lots)'!$G:$G,MATCH(F229,'Buys (Lots)'!$A:$A,0))*D229,2))</f>
        <v/>
      </c>
      <c r="I229" s="4" t="n"/>
      <c r="J229" s="7">
        <f>IF(F229="","",IF(--A229&gt;EDATE(--G229,12),"Long-term","Short-term"))</f>
        <v/>
      </c>
      <c r="K229" s="6">
        <f>IF(F229="","",E229-H229)</f>
        <v/>
      </c>
      <c r="L229" s="7">
        <f>IF(F229="","",IF(J229="Long-term","K","H"))</f>
        <v/>
      </c>
      <c r="M229" s="7">
        <f>IF(OR(F229="",I229=""),"",IF(ROUND(I229,2)&lt;&gt;ROUND(H229,2),"B",""))</f>
        <v/>
      </c>
      <c r="N229" s="7" t="n"/>
      <c r="O229" s="7">
        <f>IF(F229="","",IF(LOWER(TRIM(INDEX('Buys (Lots)'!$B:$B,MATCH(F229,'Buys (Lots)'!$A:$A,0))))=LOWER(TRIM(C229)),"OK","CHECK: lot is from a different wallet/exchange"))</f>
        <v/>
      </c>
    </row>
    <row r="230">
      <c r="A230" s="4" t="n"/>
      <c r="B230" s="4" t="n"/>
      <c r="C230" s="4" t="n"/>
      <c r="D230" s="4" t="n"/>
      <c r="E230" s="5" t="n"/>
      <c r="F230" s="4" t="n"/>
      <c r="G230" s="7">
        <f>IF(F230="","",INDEX('Buys (Lots)'!$D:$D,MATCH(F230,'Buys (Lots)'!$A:$A,0)))</f>
        <v/>
      </c>
      <c r="H230" s="6">
        <f>IF(F230="","",ROUND(INDEX('Buys (Lots)'!$G:$G,MATCH(F230,'Buys (Lots)'!$A:$A,0))*D230,2))</f>
        <v/>
      </c>
      <c r="I230" s="4" t="n"/>
      <c r="J230" s="7">
        <f>IF(F230="","",IF(--A230&gt;EDATE(--G230,12),"Long-term","Short-term"))</f>
        <v/>
      </c>
      <c r="K230" s="6">
        <f>IF(F230="","",E230-H230)</f>
        <v/>
      </c>
      <c r="L230" s="7">
        <f>IF(F230="","",IF(J230="Long-term","K","H"))</f>
        <v/>
      </c>
      <c r="M230" s="7">
        <f>IF(OR(F230="",I230=""),"",IF(ROUND(I230,2)&lt;&gt;ROUND(H230,2),"B",""))</f>
        <v/>
      </c>
      <c r="N230" s="7" t="n"/>
      <c r="O230" s="7">
        <f>IF(F230="","",IF(LOWER(TRIM(INDEX('Buys (Lots)'!$B:$B,MATCH(F230,'Buys (Lots)'!$A:$A,0))))=LOWER(TRIM(C230)),"OK","CHECK: lot is from a different wallet/exchange"))</f>
        <v/>
      </c>
    </row>
    <row r="231">
      <c r="A231" s="4" t="n"/>
      <c r="B231" s="4" t="n"/>
      <c r="C231" s="4" t="n"/>
      <c r="D231" s="4" t="n"/>
      <c r="E231" s="5" t="n"/>
      <c r="F231" s="4" t="n"/>
      <c r="G231" s="7">
        <f>IF(F231="","",INDEX('Buys (Lots)'!$D:$D,MATCH(F231,'Buys (Lots)'!$A:$A,0)))</f>
        <v/>
      </c>
      <c r="H231" s="6">
        <f>IF(F231="","",ROUND(INDEX('Buys (Lots)'!$G:$G,MATCH(F231,'Buys (Lots)'!$A:$A,0))*D231,2))</f>
        <v/>
      </c>
      <c r="I231" s="4" t="n"/>
      <c r="J231" s="7">
        <f>IF(F231="","",IF(--A231&gt;EDATE(--G231,12),"Long-term","Short-term"))</f>
        <v/>
      </c>
      <c r="K231" s="6">
        <f>IF(F231="","",E231-H231)</f>
        <v/>
      </c>
      <c r="L231" s="7">
        <f>IF(F231="","",IF(J231="Long-term","K","H"))</f>
        <v/>
      </c>
      <c r="M231" s="7">
        <f>IF(OR(F231="",I231=""),"",IF(ROUND(I231,2)&lt;&gt;ROUND(H231,2),"B",""))</f>
        <v/>
      </c>
      <c r="N231" s="7" t="n"/>
      <c r="O231" s="7">
        <f>IF(F231="","",IF(LOWER(TRIM(INDEX('Buys (Lots)'!$B:$B,MATCH(F231,'Buys (Lots)'!$A:$A,0))))=LOWER(TRIM(C231)),"OK","CHECK: lot is from a different wallet/exchange"))</f>
        <v/>
      </c>
    </row>
    <row r="232">
      <c r="A232" s="4" t="n"/>
      <c r="B232" s="4" t="n"/>
      <c r="C232" s="4" t="n"/>
      <c r="D232" s="4" t="n"/>
      <c r="E232" s="5" t="n"/>
      <c r="F232" s="4" t="n"/>
      <c r="G232" s="7">
        <f>IF(F232="","",INDEX('Buys (Lots)'!$D:$D,MATCH(F232,'Buys (Lots)'!$A:$A,0)))</f>
        <v/>
      </c>
      <c r="H232" s="6">
        <f>IF(F232="","",ROUND(INDEX('Buys (Lots)'!$G:$G,MATCH(F232,'Buys (Lots)'!$A:$A,0))*D232,2))</f>
        <v/>
      </c>
      <c r="I232" s="4" t="n"/>
      <c r="J232" s="7">
        <f>IF(F232="","",IF(--A232&gt;EDATE(--G232,12),"Long-term","Short-term"))</f>
        <v/>
      </c>
      <c r="K232" s="6">
        <f>IF(F232="","",E232-H232)</f>
        <v/>
      </c>
      <c r="L232" s="7">
        <f>IF(F232="","",IF(J232="Long-term","K","H"))</f>
        <v/>
      </c>
      <c r="M232" s="7">
        <f>IF(OR(F232="",I232=""),"",IF(ROUND(I232,2)&lt;&gt;ROUND(H232,2),"B",""))</f>
        <v/>
      </c>
      <c r="N232" s="7" t="n"/>
      <c r="O232" s="7">
        <f>IF(F232="","",IF(LOWER(TRIM(INDEX('Buys (Lots)'!$B:$B,MATCH(F232,'Buys (Lots)'!$A:$A,0))))=LOWER(TRIM(C232)),"OK","CHECK: lot is from a different wallet/exchange"))</f>
        <v/>
      </c>
    </row>
    <row r="233">
      <c r="A233" s="4" t="n"/>
      <c r="B233" s="4" t="n"/>
      <c r="C233" s="4" t="n"/>
      <c r="D233" s="4" t="n"/>
      <c r="E233" s="5" t="n"/>
      <c r="F233" s="4" t="n"/>
      <c r="G233" s="7">
        <f>IF(F233="","",INDEX('Buys (Lots)'!$D:$D,MATCH(F233,'Buys (Lots)'!$A:$A,0)))</f>
        <v/>
      </c>
      <c r="H233" s="6">
        <f>IF(F233="","",ROUND(INDEX('Buys (Lots)'!$G:$G,MATCH(F233,'Buys (Lots)'!$A:$A,0))*D233,2))</f>
        <v/>
      </c>
      <c r="I233" s="4" t="n"/>
      <c r="J233" s="7">
        <f>IF(F233="","",IF(--A233&gt;EDATE(--G233,12),"Long-term","Short-term"))</f>
        <v/>
      </c>
      <c r="K233" s="6">
        <f>IF(F233="","",E233-H233)</f>
        <v/>
      </c>
      <c r="L233" s="7">
        <f>IF(F233="","",IF(J233="Long-term","K","H"))</f>
        <v/>
      </c>
      <c r="M233" s="7">
        <f>IF(OR(F233="",I233=""),"",IF(ROUND(I233,2)&lt;&gt;ROUND(H233,2),"B",""))</f>
        <v/>
      </c>
      <c r="N233" s="7" t="n"/>
      <c r="O233" s="7">
        <f>IF(F233="","",IF(LOWER(TRIM(INDEX('Buys (Lots)'!$B:$B,MATCH(F233,'Buys (Lots)'!$A:$A,0))))=LOWER(TRIM(C233)),"OK","CHECK: lot is from a different wallet/exchange"))</f>
        <v/>
      </c>
    </row>
    <row r="234">
      <c r="A234" s="4" t="n"/>
      <c r="B234" s="4" t="n"/>
      <c r="C234" s="4" t="n"/>
      <c r="D234" s="4" t="n"/>
      <c r="E234" s="5" t="n"/>
      <c r="F234" s="4" t="n"/>
      <c r="G234" s="7">
        <f>IF(F234="","",INDEX('Buys (Lots)'!$D:$D,MATCH(F234,'Buys (Lots)'!$A:$A,0)))</f>
        <v/>
      </c>
      <c r="H234" s="6">
        <f>IF(F234="","",ROUND(INDEX('Buys (Lots)'!$G:$G,MATCH(F234,'Buys (Lots)'!$A:$A,0))*D234,2))</f>
        <v/>
      </c>
      <c r="I234" s="4" t="n"/>
      <c r="J234" s="7">
        <f>IF(F234="","",IF(--A234&gt;EDATE(--G234,12),"Long-term","Short-term"))</f>
        <v/>
      </c>
      <c r="K234" s="6">
        <f>IF(F234="","",E234-H234)</f>
        <v/>
      </c>
      <c r="L234" s="7">
        <f>IF(F234="","",IF(J234="Long-term","K","H"))</f>
        <v/>
      </c>
      <c r="M234" s="7">
        <f>IF(OR(F234="",I234=""),"",IF(ROUND(I234,2)&lt;&gt;ROUND(H234,2),"B",""))</f>
        <v/>
      </c>
      <c r="N234" s="7" t="n"/>
      <c r="O234" s="7">
        <f>IF(F234="","",IF(LOWER(TRIM(INDEX('Buys (Lots)'!$B:$B,MATCH(F234,'Buys (Lots)'!$A:$A,0))))=LOWER(TRIM(C234)),"OK","CHECK: lot is from a different wallet/exchange"))</f>
        <v/>
      </c>
    </row>
    <row r="235">
      <c r="A235" s="4" t="n"/>
      <c r="B235" s="4" t="n"/>
      <c r="C235" s="4" t="n"/>
      <c r="D235" s="4" t="n"/>
      <c r="E235" s="5" t="n"/>
      <c r="F235" s="4" t="n"/>
      <c r="G235" s="7">
        <f>IF(F235="","",INDEX('Buys (Lots)'!$D:$D,MATCH(F235,'Buys (Lots)'!$A:$A,0)))</f>
        <v/>
      </c>
      <c r="H235" s="6">
        <f>IF(F235="","",ROUND(INDEX('Buys (Lots)'!$G:$G,MATCH(F235,'Buys (Lots)'!$A:$A,0))*D235,2))</f>
        <v/>
      </c>
      <c r="I235" s="4" t="n"/>
      <c r="J235" s="7">
        <f>IF(F235="","",IF(--A235&gt;EDATE(--G235,12),"Long-term","Short-term"))</f>
        <v/>
      </c>
      <c r="K235" s="6">
        <f>IF(F235="","",E235-H235)</f>
        <v/>
      </c>
      <c r="L235" s="7">
        <f>IF(F235="","",IF(J235="Long-term","K","H"))</f>
        <v/>
      </c>
      <c r="M235" s="7">
        <f>IF(OR(F235="",I235=""),"",IF(ROUND(I235,2)&lt;&gt;ROUND(H235,2),"B",""))</f>
        <v/>
      </c>
      <c r="N235" s="7" t="n"/>
      <c r="O235" s="7">
        <f>IF(F235="","",IF(LOWER(TRIM(INDEX('Buys (Lots)'!$B:$B,MATCH(F235,'Buys (Lots)'!$A:$A,0))))=LOWER(TRIM(C235)),"OK","CHECK: lot is from a different wallet/exchange"))</f>
        <v/>
      </c>
    </row>
    <row r="236">
      <c r="A236" s="4" t="n"/>
      <c r="B236" s="4" t="n"/>
      <c r="C236" s="4" t="n"/>
      <c r="D236" s="4" t="n"/>
      <c r="E236" s="5" t="n"/>
      <c r="F236" s="4" t="n"/>
      <c r="G236" s="7">
        <f>IF(F236="","",INDEX('Buys (Lots)'!$D:$D,MATCH(F236,'Buys (Lots)'!$A:$A,0)))</f>
        <v/>
      </c>
      <c r="H236" s="6">
        <f>IF(F236="","",ROUND(INDEX('Buys (Lots)'!$G:$G,MATCH(F236,'Buys (Lots)'!$A:$A,0))*D236,2))</f>
        <v/>
      </c>
      <c r="I236" s="4" t="n"/>
      <c r="J236" s="7">
        <f>IF(F236="","",IF(--A236&gt;EDATE(--G236,12),"Long-term","Short-term"))</f>
        <v/>
      </c>
      <c r="K236" s="6">
        <f>IF(F236="","",E236-H236)</f>
        <v/>
      </c>
      <c r="L236" s="7">
        <f>IF(F236="","",IF(J236="Long-term","K","H"))</f>
        <v/>
      </c>
      <c r="M236" s="7">
        <f>IF(OR(F236="",I236=""),"",IF(ROUND(I236,2)&lt;&gt;ROUND(H236,2),"B",""))</f>
        <v/>
      </c>
      <c r="N236" s="7" t="n"/>
      <c r="O236" s="7">
        <f>IF(F236="","",IF(LOWER(TRIM(INDEX('Buys (Lots)'!$B:$B,MATCH(F236,'Buys (Lots)'!$A:$A,0))))=LOWER(TRIM(C236)),"OK","CHECK: lot is from a different wallet/exchange"))</f>
        <v/>
      </c>
    </row>
    <row r="237">
      <c r="A237" s="4" t="n"/>
      <c r="B237" s="4" t="n"/>
      <c r="C237" s="4" t="n"/>
      <c r="D237" s="4" t="n"/>
      <c r="E237" s="5" t="n"/>
      <c r="F237" s="4" t="n"/>
      <c r="G237" s="7">
        <f>IF(F237="","",INDEX('Buys (Lots)'!$D:$D,MATCH(F237,'Buys (Lots)'!$A:$A,0)))</f>
        <v/>
      </c>
      <c r="H237" s="6">
        <f>IF(F237="","",ROUND(INDEX('Buys (Lots)'!$G:$G,MATCH(F237,'Buys (Lots)'!$A:$A,0))*D237,2))</f>
        <v/>
      </c>
      <c r="I237" s="4" t="n"/>
      <c r="J237" s="7">
        <f>IF(F237="","",IF(--A237&gt;EDATE(--G237,12),"Long-term","Short-term"))</f>
        <v/>
      </c>
      <c r="K237" s="6">
        <f>IF(F237="","",E237-H237)</f>
        <v/>
      </c>
      <c r="L237" s="7">
        <f>IF(F237="","",IF(J237="Long-term","K","H"))</f>
        <v/>
      </c>
      <c r="M237" s="7">
        <f>IF(OR(F237="",I237=""),"",IF(ROUND(I237,2)&lt;&gt;ROUND(H237,2),"B",""))</f>
        <v/>
      </c>
      <c r="N237" s="7" t="n"/>
      <c r="O237" s="7">
        <f>IF(F237="","",IF(LOWER(TRIM(INDEX('Buys (Lots)'!$B:$B,MATCH(F237,'Buys (Lots)'!$A:$A,0))))=LOWER(TRIM(C237)),"OK","CHECK: lot is from a different wallet/exchange"))</f>
        <v/>
      </c>
    </row>
    <row r="238">
      <c r="A238" s="4" t="n"/>
      <c r="B238" s="4" t="n"/>
      <c r="C238" s="4" t="n"/>
      <c r="D238" s="4" t="n"/>
      <c r="E238" s="5" t="n"/>
      <c r="F238" s="4" t="n"/>
      <c r="G238" s="7">
        <f>IF(F238="","",INDEX('Buys (Lots)'!$D:$D,MATCH(F238,'Buys (Lots)'!$A:$A,0)))</f>
        <v/>
      </c>
      <c r="H238" s="6">
        <f>IF(F238="","",ROUND(INDEX('Buys (Lots)'!$G:$G,MATCH(F238,'Buys (Lots)'!$A:$A,0))*D238,2))</f>
        <v/>
      </c>
      <c r="I238" s="4" t="n"/>
      <c r="J238" s="7">
        <f>IF(F238="","",IF(--A238&gt;EDATE(--G238,12),"Long-term","Short-term"))</f>
        <v/>
      </c>
      <c r="K238" s="6">
        <f>IF(F238="","",E238-H238)</f>
        <v/>
      </c>
      <c r="L238" s="7">
        <f>IF(F238="","",IF(J238="Long-term","K","H"))</f>
        <v/>
      </c>
      <c r="M238" s="7">
        <f>IF(OR(F238="",I238=""),"",IF(ROUND(I238,2)&lt;&gt;ROUND(H238,2),"B",""))</f>
        <v/>
      </c>
      <c r="N238" s="7" t="n"/>
      <c r="O238" s="7">
        <f>IF(F238="","",IF(LOWER(TRIM(INDEX('Buys (Lots)'!$B:$B,MATCH(F238,'Buys (Lots)'!$A:$A,0))))=LOWER(TRIM(C238)),"OK","CHECK: lot is from a different wallet/exchange"))</f>
        <v/>
      </c>
    </row>
    <row r="239">
      <c r="A239" s="4" t="n"/>
      <c r="B239" s="4" t="n"/>
      <c r="C239" s="4" t="n"/>
      <c r="D239" s="4" t="n"/>
      <c r="E239" s="5" t="n"/>
      <c r="F239" s="4" t="n"/>
      <c r="G239" s="7">
        <f>IF(F239="","",INDEX('Buys (Lots)'!$D:$D,MATCH(F239,'Buys (Lots)'!$A:$A,0)))</f>
        <v/>
      </c>
      <c r="H239" s="6">
        <f>IF(F239="","",ROUND(INDEX('Buys (Lots)'!$G:$G,MATCH(F239,'Buys (Lots)'!$A:$A,0))*D239,2))</f>
        <v/>
      </c>
      <c r="I239" s="4" t="n"/>
      <c r="J239" s="7">
        <f>IF(F239="","",IF(--A239&gt;EDATE(--G239,12),"Long-term","Short-term"))</f>
        <v/>
      </c>
      <c r="K239" s="6">
        <f>IF(F239="","",E239-H239)</f>
        <v/>
      </c>
      <c r="L239" s="7">
        <f>IF(F239="","",IF(J239="Long-term","K","H"))</f>
        <v/>
      </c>
      <c r="M239" s="7">
        <f>IF(OR(F239="",I239=""),"",IF(ROUND(I239,2)&lt;&gt;ROUND(H239,2),"B",""))</f>
        <v/>
      </c>
      <c r="N239" s="7" t="n"/>
      <c r="O239" s="7">
        <f>IF(F239="","",IF(LOWER(TRIM(INDEX('Buys (Lots)'!$B:$B,MATCH(F239,'Buys (Lots)'!$A:$A,0))))=LOWER(TRIM(C239)),"OK","CHECK: lot is from a different wallet/exchange"))</f>
        <v/>
      </c>
    </row>
    <row r="240">
      <c r="A240" s="4" t="n"/>
      <c r="B240" s="4" t="n"/>
      <c r="C240" s="4" t="n"/>
      <c r="D240" s="4" t="n"/>
      <c r="E240" s="5" t="n"/>
      <c r="F240" s="4" t="n"/>
      <c r="G240" s="7">
        <f>IF(F240="","",INDEX('Buys (Lots)'!$D:$D,MATCH(F240,'Buys (Lots)'!$A:$A,0)))</f>
        <v/>
      </c>
      <c r="H240" s="6">
        <f>IF(F240="","",ROUND(INDEX('Buys (Lots)'!$G:$G,MATCH(F240,'Buys (Lots)'!$A:$A,0))*D240,2))</f>
        <v/>
      </c>
      <c r="I240" s="4" t="n"/>
      <c r="J240" s="7">
        <f>IF(F240="","",IF(--A240&gt;EDATE(--G240,12),"Long-term","Short-term"))</f>
        <v/>
      </c>
      <c r="K240" s="6">
        <f>IF(F240="","",E240-H240)</f>
        <v/>
      </c>
      <c r="L240" s="7">
        <f>IF(F240="","",IF(J240="Long-term","K","H"))</f>
        <v/>
      </c>
      <c r="M240" s="7">
        <f>IF(OR(F240="",I240=""),"",IF(ROUND(I240,2)&lt;&gt;ROUND(H240,2),"B",""))</f>
        <v/>
      </c>
      <c r="N240" s="7" t="n"/>
      <c r="O240" s="7">
        <f>IF(F240="","",IF(LOWER(TRIM(INDEX('Buys (Lots)'!$B:$B,MATCH(F240,'Buys (Lots)'!$A:$A,0))))=LOWER(TRIM(C240)),"OK","CHECK: lot is from a different wallet/exchange"))</f>
        <v/>
      </c>
    </row>
    <row r="241">
      <c r="A241" s="4" t="n"/>
      <c r="B241" s="4" t="n"/>
      <c r="C241" s="4" t="n"/>
      <c r="D241" s="4" t="n"/>
      <c r="E241" s="5" t="n"/>
      <c r="F241" s="4" t="n"/>
      <c r="G241" s="7">
        <f>IF(F241="","",INDEX('Buys (Lots)'!$D:$D,MATCH(F241,'Buys (Lots)'!$A:$A,0)))</f>
        <v/>
      </c>
      <c r="H241" s="6">
        <f>IF(F241="","",ROUND(INDEX('Buys (Lots)'!$G:$G,MATCH(F241,'Buys (Lots)'!$A:$A,0))*D241,2))</f>
        <v/>
      </c>
      <c r="I241" s="4" t="n"/>
      <c r="J241" s="7">
        <f>IF(F241="","",IF(--A241&gt;EDATE(--G241,12),"Long-term","Short-term"))</f>
        <v/>
      </c>
      <c r="K241" s="6">
        <f>IF(F241="","",E241-H241)</f>
        <v/>
      </c>
      <c r="L241" s="7">
        <f>IF(F241="","",IF(J241="Long-term","K","H"))</f>
        <v/>
      </c>
      <c r="M241" s="7">
        <f>IF(OR(F241="",I241=""),"",IF(ROUND(I241,2)&lt;&gt;ROUND(H241,2),"B",""))</f>
        <v/>
      </c>
      <c r="N241" s="7" t="n"/>
      <c r="O241" s="7">
        <f>IF(F241="","",IF(LOWER(TRIM(INDEX('Buys (Lots)'!$B:$B,MATCH(F241,'Buys (Lots)'!$A:$A,0))))=LOWER(TRIM(C241)),"OK","CHECK: lot is from a different wallet/exchange"))</f>
        <v/>
      </c>
    </row>
    <row r="242">
      <c r="A242" s="4" t="n"/>
      <c r="B242" s="4" t="n"/>
      <c r="C242" s="4" t="n"/>
      <c r="D242" s="4" t="n"/>
      <c r="E242" s="5" t="n"/>
      <c r="F242" s="4" t="n"/>
      <c r="G242" s="7">
        <f>IF(F242="","",INDEX('Buys (Lots)'!$D:$D,MATCH(F242,'Buys (Lots)'!$A:$A,0)))</f>
        <v/>
      </c>
      <c r="H242" s="6">
        <f>IF(F242="","",ROUND(INDEX('Buys (Lots)'!$G:$G,MATCH(F242,'Buys (Lots)'!$A:$A,0))*D242,2))</f>
        <v/>
      </c>
      <c r="I242" s="4" t="n"/>
      <c r="J242" s="7">
        <f>IF(F242="","",IF(--A242&gt;EDATE(--G242,12),"Long-term","Short-term"))</f>
        <v/>
      </c>
      <c r="K242" s="6">
        <f>IF(F242="","",E242-H242)</f>
        <v/>
      </c>
      <c r="L242" s="7">
        <f>IF(F242="","",IF(J242="Long-term","K","H"))</f>
        <v/>
      </c>
      <c r="M242" s="7">
        <f>IF(OR(F242="",I242=""),"",IF(ROUND(I242,2)&lt;&gt;ROUND(H242,2),"B",""))</f>
        <v/>
      </c>
      <c r="N242" s="7" t="n"/>
      <c r="O242" s="7">
        <f>IF(F242="","",IF(LOWER(TRIM(INDEX('Buys (Lots)'!$B:$B,MATCH(F242,'Buys (Lots)'!$A:$A,0))))=LOWER(TRIM(C242)),"OK","CHECK: lot is from a different wallet/exchange"))</f>
        <v/>
      </c>
    </row>
    <row r="243">
      <c r="A243" s="4" t="n"/>
      <c r="B243" s="4" t="n"/>
      <c r="C243" s="4" t="n"/>
      <c r="D243" s="4" t="n"/>
      <c r="E243" s="5" t="n"/>
      <c r="F243" s="4" t="n"/>
      <c r="G243" s="7">
        <f>IF(F243="","",INDEX('Buys (Lots)'!$D:$D,MATCH(F243,'Buys (Lots)'!$A:$A,0)))</f>
        <v/>
      </c>
      <c r="H243" s="6">
        <f>IF(F243="","",ROUND(INDEX('Buys (Lots)'!$G:$G,MATCH(F243,'Buys (Lots)'!$A:$A,0))*D243,2))</f>
        <v/>
      </c>
      <c r="I243" s="4" t="n"/>
      <c r="J243" s="7">
        <f>IF(F243="","",IF(--A243&gt;EDATE(--G243,12),"Long-term","Short-term"))</f>
        <v/>
      </c>
      <c r="K243" s="6">
        <f>IF(F243="","",E243-H243)</f>
        <v/>
      </c>
      <c r="L243" s="7">
        <f>IF(F243="","",IF(J243="Long-term","K","H"))</f>
        <v/>
      </c>
      <c r="M243" s="7">
        <f>IF(OR(F243="",I243=""),"",IF(ROUND(I243,2)&lt;&gt;ROUND(H243,2),"B",""))</f>
        <v/>
      </c>
      <c r="N243" s="7" t="n"/>
      <c r="O243" s="7">
        <f>IF(F243="","",IF(LOWER(TRIM(INDEX('Buys (Lots)'!$B:$B,MATCH(F243,'Buys (Lots)'!$A:$A,0))))=LOWER(TRIM(C243)),"OK","CHECK: lot is from a different wallet/exchange"))</f>
        <v/>
      </c>
    </row>
    <row r="244">
      <c r="A244" s="4" t="n"/>
      <c r="B244" s="4" t="n"/>
      <c r="C244" s="4" t="n"/>
      <c r="D244" s="4" t="n"/>
      <c r="E244" s="5" t="n"/>
      <c r="F244" s="4" t="n"/>
      <c r="G244" s="7">
        <f>IF(F244="","",INDEX('Buys (Lots)'!$D:$D,MATCH(F244,'Buys (Lots)'!$A:$A,0)))</f>
        <v/>
      </c>
      <c r="H244" s="6">
        <f>IF(F244="","",ROUND(INDEX('Buys (Lots)'!$G:$G,MATCH(F244,'Buys (Lots)'!$A:$A,0))*D244,2))</f>
        <v/>
      </c>
      <c r="I244" s="4" t="n"/>
      <c r="J244" s="7">
        <f>IF(F244="","",IF(--A244&gt;EDATE(--G244,12),"Long-term","Short-term"))</f>
        <v/>
      </c>
      <c r="K244" s="6">
        <f>IF(F244="","",E244-H244)</f>
        <v/>
      </c>
      <c r="L244" s="7">
        <f>IF(F244="","",IF(J244="Long-term","K","H"))</f>
        <v/>
      </c>
      <c r="M244" s="7">
        <f>IF(OR(F244="",I244=""),"",IF(ROUND(I244,2)&lt;&gt;ROUND(H244,2),"B",""))</f>
        <v/>
      </c>
      <c r="N244" s="7" t="n"/>
      <c r="O244" s="7">
        <f>IF(F244="","",IF(LOWER(TRIM(INDEX('Buys (Lots)'!$B:$B,MATCH(F244,'Buys (Lots)'!$A:$A,0))))=LOWER(TRIM(C244)),"OK","CHECK: lot is from a different wallet/exchange"))</f>
        <v/>
      </c>
    </row>
    <row r="245">
      <c r="A245" s="4" t="n"/>
      <c r="B245" s="4" t="n"/>
      <c r="C245" s="4" t="n"/>
      <c r="D245" s="4" t="n"/>
      <c r="E245" s="5" t="n"/>
      <c r="F245" s="4" t="n"/>
      <c r="G245" s="7">
        <f>IF(F245="","",INDEX('Buys (Lots)'!$D:$D,MATCH(F245,'Buys (Lots)'!$A:$A,0)))</f>
        <v/>
      </c>
      <c r="H245" s="6">
        <f>IF(F245="","",ROUND(INDEX('Buys (Lots)'!$G:$G,MATCH(F245,'Buys (Lots)'!$A:$A,0))*D245,2))</f>
        <v/>
      </c>
      <c r="I245" s="4" t="n"/>
      <c r="J245" s="7">
        <f>IF(F245="","",IF(--A245&gt;EDATE(--G245,12),"Long-term","Short-term"))</f>
        <v/>
      </c>
      <c r="K245" s="6">
        <f>IF(F245="","",E245-H245)</f>
        <v/>
      </c>
      <c r="L245" s="7">
        <f>IF(F245="","",IF(J245="Long-term","K","H"))</f>
        <v/>
      </c>
      <c r="M245" s="7">
        <f>IF(OR(F245="",I245=""),"",IF(ROUND(I245,2)&lt;&gt;ROUND(H245,2),"B",""))</f>
        <v/>
      </c>
      <c r="N245" s="7" t="n"/>
      <c r="O245" s="7">
        <f>IF(F245="","",IF(LOWER(TRIM(INDEX('Buys (Lots)'!$B:$B,MATCH(F245,'Buys (Lots)'!$A:$A,0))))=LOWER(TRIM(C245)),"OK","CHECK: lot is from a different wallet/exchange"))</f>
        <v/>
      </c>
    </row>
    <row r="246">
      <c r="A246" s="4" t="n"/>
      <c r="B246" s="4" t="n"/>
      <c r="C246" s="4" t="n"/>
      <c r="D246" s="4" t="n"/>
      <c r="E246" s="5" t="n"/>
      <c r="F246" s="4" t="n"/>
      <c r="G246" s="7">
        <f>IF(F246="","",INDEX('Buys (Lots)'!$D:$D,MATCH(F246,'Buys (Lots)'!$A:$A,0)))</f>
        <v/>
      </c>
      <c r="H246" s="6">
        <f>IF(F246="","",ROUND(INDEX('Buys (Lots)'!$G:$G,MATCH(F246,'Buys (Lots)'!$A:$A,0))*D246,2))</f>
        <v/>
      </c>
      <c r="I246" s="4" t="n"/>
      <c r="J246" s="7">
        <f>IF(F246="","",IF(--A246&gt;EDATE(--G246,12),"Long-term","Short-term"))</f>
        <v/>
      </c>
      <c r="K246" s="6">
        <f>IF(F246="","",E246-H246)</f>
        <v/>
      </c>
      <c r="L246" s="7">
        <f>IF(F246="","",IF(J246="Long-term","K","H"))</f>
        <v/>
      </c>
      <c r="M246" s="7">
        <f>IF(OR(F246="",I246=""),"",IF(ROUND(I246,2)&lt;&gt;ROUND(H246,2),"B",""))</f>
        <v/>
      </c>
      <c r="N246" s="7" t="n"/>
      <c r="O246" s="7">
        <f>IF(F246="","",IF(LOWER(TRIM(INDEX('Buys (Lots)'!$B:$B,MATCH(F246,'Buys (Lots)'!$A:$A,0))))=LOWER(TRIM(C246)),"OK","CHECK: lot is from a different wallet/exchange"))</f>
        <v/>
      </c>
    </row>
    <row r="247">
      <c r="A247" s="4" t="n"/>
      <c r="B247" s="4" t="n"/>
      <c r="C247" s="4" t="n"/>
      <c r="D247" s="4" t="n"/>
      <c r="E247" s="5" t="n"/>
      <c r="F247" s="4" t="n"/>
      <c r="G247" s="7">
        <f>IF(F247="","",INDEX('Buys (Lots)'!$D:$D,MATCH(F247,'Buys (Lots)'!$A:$A,0)))</f>
        <v/>
      </c>
      <c r="H247" s="6">
        <f>IF(F247="","",ROUND(INDEX('Buys (Lots)'!$G:$G,MATCH(F247,'Buys (Lots)'!$A:$A,0))*D247,2))</f>
        <v/>
      </c>
      <c r="I247" s="4" t="n"/>
      <c r="J247" s="7">
        <f>IF(F247="","",IF(--A247&gt;EDATE(--G247,12),"Long-term","Short-term"))</f>
        <v/>
      </c>
      <c r="K247" s="6">
        <f>IF(F247="","",E247-H247)</f>
        <v/>
      </c>
      <c r="L247" s="7">
        <f>IF(F247="","",IF(J247="Long-term","K","H"))</f>
        <v/>
      </c>
      <c r="M247" s="7">
        <f>IF(OR(F247="",I247=""),"",IF(ROUND(I247,2)&lt;&gt;ROUND(H247,2),"B",""))</f>
        <v/>
      </c>
      <c r="N247" s="7" t="n"/>
      <c r="O247" s="7">
        <f>IF(F247="","",IF(LOWER(TRIM(INDEX('Buys (Lots)'!$B:$B,MATCH(F247,'Buys (Lots)'!$A:$A,0))))=LOWER(TRIM(C247)),"OK","CHECK: lot is from a different wallet/exchange"))</f>
        <v/>
      </c>
    </row>
    <row r="248">
      <c r="A248" s="4" t="n"/>
      <c r="B248" s="4" t="n"/>
      <c r="C248" s="4" t="n"/>
      <c r="D248" s="4" t="n"/>
      <c r="E248" s="5" t="n"/>
      <c r="F248" s="4" t="n"/>
      <c r="G248" s="7">
        <f>IF(F248="","",INDEX('Buys (Lots)'!$D:$D,MATCH(F248,'Buys (Lots)'!$A:$A,0)))</f>
        <v/>
      </c>
      <c r="H248" s="6">
        <f>IF(F248="","",ROUND(INDEX('Buys (Lots)'!$G:$G,MATCH(F248,'Buys (Lots)'!$A:$A,0))*D248,2))</f>
        <v/>
      </c>
      <c r="I248" s="4" t="n"/>
      <c r="J248" s="7">
        <f>IF(F248="","",IF(--A248&gt;EDATE(--G248,12),"Long-term","Short-term"))</f>
        <v/>
      </c>
      <c r="K248" s="6">
        <f>IF(F248="","",E248-H248)</f>
        <v/>
      </c>
      <c r="L248" s="7">
        <f>IF(F248="","",IF(J248="Long-term","K","H"))</f>
        <v/>
      </c>
      <c r="M248" s="7">
        <f>IF(OR(F248="",I248=""),"",IF(ROUND(I248,2)&lt;&gt;ROUND(H248,2),"B",""))</f>
        <v/>
      </c>
      <c r="N248" s="7" t="n"/>
      <c r="O248" s="7">
        <f>IF(F248="","",IF(LOWER(TRIM(INDEX('Buys (Lots)'!$B:$B,MATCH(F248,'Buys (Lots)'!$A:$A,0))))=LOWER(TRIM(C248)),"OK","CHECK: lot is from a different wallet/exchange"))</f>
        <v/>
      </c>
    </row>
    <row r="249">
      <c r="A249" s="4" t="n"/>
      <c r="B249" s="4" t="n"/>
      <c r="C249" s="4" t="n"/>
      <c r="D249" s="4" t="n"/>
      <c r="E249" s="5" t="n"/>
      <c r="F249" s="4" t="n"/>
      <c r="G249" s="7">
        <f>IF(F249="","",INDEX('Buys (Lots)'!$D:$D,MATCH(F249,'Buys (Lots)'!$A:$A,0)))</f>
        <v/>
      </c>
      <c r="H249" s="6">
        <f>IF(F249="","",ROUND(INDEX('Buys (Lots)'!$G:$G,MATCH(F249,'Buys (Lots)'!$A:$A,0))*D249,2))</f>
        <v/>
      </c>
      <c r="I249" s="4" t="n"/>
      <c r="J249" s="7">
        <f>IF(F249="","",IF(--A249&gt;EDATE(--G249,12),"Long-term","Short-term"))</f>
        <v/>
      </c>
      <c r="K249" s="6">
        <f>IF(F249="","",E249-H249)</f>
        <v/>
      </c>
      <c r="L249" s="7">
        <f>IF(F249="","",IF(J249="Long-term","K","H"))</f>
        <v/>
      </c>
      <c r="M249" s="7">
        <f>IF(OR(F249="",I249=""),"",IF(ROUND(I249,2)&lt;&gt;ROUND(H249,2),"B",""))</f>
        <v/>
      </c>
      <c r="N249" s="7" t="n"/>
      <c r="O249" s="7">
        <f>IF(F249="","",IF(LOWER(TRIM(INDEX('Buys (Lots)'!$B:$B,MATCH(F249,'Buys (Lots)'!$A:$A,0))))=LOWER(TRIM(C249)),"OK","CHECK: lot is from a different wallet/exchange"))</f>
        <v/>
      </c>
    </row>
    <row r="250">
      <c r="A250" s="4" t="n"/>
      <c r="B250" s="4" t="n"/>
      <c r="C250" s="4" t="n"/>
      <c r="D250" s="4" t="n"/>
      <c r="E250" s="5" t="n"/>
      <c r="F250" s="4" t="n"/>
      <c r="G250" s="7">
        <f>IF(F250="","",INDEX('Buys (Lots)'!$D:$D,MATCH(F250,'Buys (Lots)'!$A:$A,0)))</f>
        <v/>
      </c>
      <c r="H250" s="6">
        <f>IF(F250="","",ROUND(INDEX('Buys (Lots)'!$G:$G,MATCH(F250,'Buys (Lots)'!$A:$A,0))*D250,2))</f>
        <v/>
      </c>
      <c r="I250" s="4" t="n"/>
      <c r="J250" s="7">
        <f>IF(F250="","",IF(--A250&gt;EDATE(--G250,12),"Long-term","Short-term"))</f>
        <v/>
      </c>
      <c r="K250" s="6">
        <f>IF(F250="","",E250-H250)</f>
        <v/>
      </c>
      <c r="L250" s="7">
        <f>IF(F250="","",IF(J250="Long-term","K","H"))</f>
        <v/>
      </c>
      <c r="M250" s="7">
        <f>IF(OR(F250="",I250=""),"",IF(ROUND(I250,2)&lt;&gt;ROUND(H250,2),"B",""))</f>
        <v/>
      </c>
      <c r="N250" s="7" t="n"/>
      <c r="O250" s="7">
        <f>IF(F250="","",IF(LOWER(TRIM(INDEX('Buys (Lots)'!$B:$B,MATCH(F250,'Buys (Lots)'!$A:$A,0))))=LOWER(TRIM(C250)),"OK","CHECK: lot is from a different wallet/exchange"))</f>
        <v/>
      </c>
    </row>
    <row r="251">
      <c r="A251" s="4" t="n"/>
      <c r="B251" s="4" t="n"/>
      <c r="C251" s="4" t="n"/>
      <c r="D251" s="4" t="n"/>
      <c r="E251" s="5" t="n"/>
      <c r="F251" s="4" t="n"/>
      <c r="G251" s="7">
        <f>IF(F251="","",INDEX('Buys (Lots)'!$D:$D,MATCH(F251,'Buys (Lots)'!$A:$A,0)))</f>
        <v/>
      </c>
      <c r="H251" s="6">
        <f>IF(F251="","",ROUND(INDEX('Buys (Lots)'!$G:$G,MATCH(F251,'Buys (Lots)'!$A:$A,0))*D251,2))</f>
        <v/>
      </c>
      <c r="I251" s="4" t="n"/>
      <c r="J251" s="7">
        <f>IF(F251="","",IF(--A251&gt;EDATE(--G251,12),"Long-term","Short-term"))</f>
        <v/>
      </c>
      <c r="K251" s="6">
        <f>IF(F251="","",E251-H251)</f>
        <v/>
      </c>
      <c r="L251" s="7">
        <f>IF(F251="","",IF(J251="Long-term","K","H"))</f>
        <v/>
      </c>
      <c r="M251" s="7">
        <f>IF(OR(F251="",I251=""),"",IF(ROUND(I251,2)&lt;&gt;ROUND(H251,2),"B",""))</f>
        <v/>
      </c>
      <c r="N251" s="7" t="n"/>
      <c r="O251" s="7">
        <f>IF(F251="","",IF(LOWER(TRIM(INDEX('Buys (Lots)'!$B:$B,MATCH(F251,'Buys (Lots)'!$A:$A,0))))=LOWER(TRIM(C251)),"OK","CHECK: lot is from a different wallet/exchange"))</f>
        <v/>
      </c>
    </row>
    <row r="252">
      <c r="A252" s="4" t="n"/>
      <c r="B252" s="4" t="n"/>
      <c r="C252" s="4" t="n"/>
      <c r="D252" s="4" t="n"/>
      <c r="E252" s="5" t="n"/>
      <c r="F252" s="4" t="n"/>
      <c r="G252" s="7">
        <f>IF(F252="","",INDEX('Buys (Lots)'!$D:$D,MATCH(F252,'Buys (Lots)'!$A:$A,0)))</f>
        <v/>
      </c>
      <c r="H252" s="6">
        <f>IF(F252="","",ROUND(INDEX('Buys (Lots)'!$G:$G,MATCH(F252,'Buys (Lots)'!$A:$A,0))*D252,2))</f>
        <v/>
      </c>
      <c r="I252" s="4" t="n"/>
      <c r="J252" s="7">
        <f>IF(F252="","",IF(--A252&gt;EDATE(--G252,12),"Long-term","Short-term"))</f>
        <v/>
      </c>
      <c r="K252" s="6">
        <f>IF(F252="","",E252-H252)</f>
        <v/>
      </c>
      <c r="L252" s="7">
        <f>IF(F252="","",IF(J252="Long-term","K","H"))</f>
        <v/>
      </c>
      <c r="M252" s="7">
        <f>IF(OR(F252="",I252=""),"",IF(ROUND(I252,2)&lt;&gt;ROUND(H252,2),"B",""))</f>
        <v/>
      </c>
      <c r="N252" s="7" t="n"/>
      <c r="O252" s="7">
        <f>IF(F252="","",IF(LOWER(TRIM(INDEX('Buys (Lots)'!$B:$B,MATCH(F252,'Buys (Lots)'!$A:$A,0))))=LOWER(TRIM(C252)),"OK","CHECK: lot is from a different wallet/exchange"))</f>
        <v/>
      </c>
    </row>
    <row r="253">
      <c r="A253" s="4" t="n"/>
      <c r="B253" s="4" t="n"/>
      <c r="C253" s="4" t="n"/>
      <c r="D253" s="4" t="n"/>
      <c r="E253" s="5" t="n"/>
      <c r="F253" s="4" t="n"/>
      <c r="G253" s="7">
        <f>IF(F253="","",INDEX('Buys (Lots)'!$D:$D,MATCH(F253,'Buys (Lots)'!$A:$A,0)))</f>
        <v/>
      </c>
      <c r="H253" s="6">
        <f>IF(F253="","",ROUND(INDEX('Buys (Lots)'!$G:$G,MATCH(F253,'Buys (Lots)'!$A:$A,0))*D253,2))</f>
        <v/>
      </c>
      <c r="I253" s="4" t="n"/>
      <c r="J253" s="7">
        <f>IF(F253="","",IF(--A253&gt;EDATE(--G253,12),"Long-term","Short-term"))</f>
        <v/>
      </c>
      <c r="K253" s="6">
        <f>IF(F253="","",E253-H253)</f>
        <v/>
      </c>
      <c r="L253" s="7">
        <f>IF(F253="","",IF(J253="Long-term","K","H"))</f>
        <v/>
      </c>
      <c r="M253" s="7">
        <f>IF(OR(F253="",I253=""),"",IF(ROUND(I253,2)&lt;&gt;ROUND(H253,2),"B",""))</f>
        <v/>
      </c>
      <c r="N253" s="7" t="n"/>
      <c r="O253" s="7">
        <f>IF(F253="","",IF(LOWER(TRIM(INDEX('Buys (Lots)'!$B:$B,MATCH(F253,'Buys (Lots)'!$A:$A,0))))=LOWER(TRIM(C253)),"OK","CHECK: lot is from a different wallet/exchange"))</f>
        <v/>
      </c>
    </row>
    <row r="254">
      <c r="A254" s="4" t="n"/>
      <c r="B254" s="4" t="n"/>
      <c r="C254" s="4" t="n"/>
      <c r="D254" s="4" t="n"/>
      <c r="E254" s="5" t="n"/>
      <c r="F254" s="4" t="n"/>
      <c r="G254" s="7">
        <f>IF(F254="","",INDEX('Buys (Lots)'!$D:$D,MATCH(F254,'Buys (Lots)'!$A:$A,0)))</f>
        <v/>
      </c>
      <c r="H254" s="6">
        <f>IF(F254="","",ROUND(INDEX('Buys (Lots)'!$G:$G,MATCH(F254,'Buys (Lots)'!$A:$A,0))*D254,2))</f>
        <v/>
      </c>
      <c r="I254" s="4" t="n"/>
      <c r="J254" s="7">
        <f>IF(F254="","",IF(--A254&gt;EDATE(--G254,12),"Long-term","Short-term"))</f>
        <v/>
      </c>
      <c r="K254" s="6">
        <f>IF(F254="","",E254-H254)</f>
        <v/>
      </c>
      <c r="L254" s="7">
        <f>IF(F254="","",IF(J254="Long-term","K","H"))</f>
        <v/>
      </c>
      <c r="M254" s="7">
        <f>IF(OR(F254="",I254=""),"",IF(ROUND(I254,2)&lt;&gt;ROUND(H254,2),"B",""))</f>
        <v/>
      </c>
      <c r="N254" s="7" t="n"/>
      <c r="O254" s="7">
        <f>IF(F254="","",IF(LOWER(TRIM(INDEX('Buys (Lots)'!$B:$B,MATCH(F254,'Buys (Lots)'!$A:$A,0))))=LOWER(TRIM(C254)),"OK","CHECK: lot is from a different wallet/exchange"))</f>
        <v/>
      </c>
    </row>
    <row r="255">
      <c r="A255" s="4" t="n"/>
      <c r="B255" s="4" t="n"/>
      <c r="C255" s="4" t="n"/>
      <c r="D255" s="4" t="n"/>
      <c r="E255" s="5" t="n"/>
      <c r="F255" s="4" t="n"/>
      <c r="G255" s="7">
        <f>IF(F255="","",INDEX('Buys (Lots)'!$D:$D,MATCH(F255,'Buys (Lots)'!$A:$A,0)))</f>
        <v/>
      </c>
      <c r="H255" s="6">
        <f>IF(F255="","",ROUND(INDEX('Buys (Lots)'!$G:$G,MATCH(F255,'Buys (Lots)'!$A:$A,0))*D255,2))</f>
        <v/>
      </c>
      <c r="I255" s="4" t="n"/>
      <c r="J255" s="7">
        <f>IF(F255="","",IF(--A255&gt;EDATE(--G255,12),"Long-term","Short-term"))</f>
        <v/>
      </c>
      <c r="K255" s="6">
        <f>IF(F255="","",E255-H255)</f>
        <v/>
      </c>
      <c r="L255" s="7">
        <f>IF(F255="","",IF(J255="Long-term","K","H"))</f>
        <v/>
      </c>
      <c r="M255" s="7">
        <f>IF(OR(F255="",I255=""),"",IF(ROUND(I255,2)&lt;&gt;ROUND(H255,2),"B",""))</f>
        <v/>
      </c>
      <c r="N255" s="7" t="n"/>
      <c r="O255" s="7">
        <f>IF(F255="","",IF(LOWER(TRIM(INDEX('Buys (Lots)'!$B:$B,MATCH(F255,'Buys (Lots)'!$A:$A,0))))=LOWER(TRIM(C255)),"OK","CHECK: lot is from a different wallet/exchange"))</f>
        <v/>
      </c>
    </row>
    <row r="256">
      <c r="A256" s="4" t="n"/>
      <c r="B256" s="4" t="n"/>
      <c r="C256" s="4" t="n"/>
      <c r="D256" s="4" t="n"/>
      <c r="E256" s="5" t="n"/>
      <c r="F256" s="4" t="n"/>
      <c r="G256" s="7">
        <f>IF(F256="","",INDEX('Buys (Lots)'!$D:$D,MATCH(F256,'Buys (Lots)'!$A:$A,0)))</f>
        <v/>
      </c>
      <c r="H256" s="6">
        <f>IF(F256="","",ROUND(INDEX('Buys (Lots)'!$G:$G,MATCH(F256,'Buys (Lots)'!$A:$A,0))*D256,2))</f>
        <v/>
      </c>
      <c r="I256" s="4" t="n"/>
      <c r="J256" s="7">
        <f>IF(F256="","",IF(--A256&gt;EDATE(--G256,12),"Long-term","Short-term"))</f>
        <v/>
      </c>
      <c r="K256" s="6">
        <f>IF(F256="","",E256-H256)</f>
        <v/>
      </c>
      <c r="L256" s="7">
        <f>IF(F256="","",IF(J256="Long-term","K","H"))</f>
        <v/>
      </c>
      <c r="M256" s="7">
        <f>IF(OR(F256="",I256=""),"",IF(ROUND(I256,2)&lt;&gt;ROUND(H256,2),"B",""))</f>
        <v/>
      </c>
      <c r="N256" s="7" t="n"/>
      <c r="O256" s="7">
        <f>IF(F256="","",IF(LOWER(TRIM(INDEX('Buys (Lots)'!$B:$B,MATCH(F256,'Buys (Lots)'!$A:$A,0))))=LOWER(TRIM(C256)),"OK","CHECK: lot is from a different wallet/exchange"))</f>
        <v/>
      </c>
    </row>
    <row r="257">
      <c r="A257" s="4" t="n"/>
      <c r="B257" s="4" t="n"/>
      <c r="C257" s="4" t="n"/>
      <c r="D257" s="4" t="n"/>
      <c r="E257" s="5" t="n"/>
      <c r="F257" s="4" t="n"/>
      <c r="G257" s="7">
        <f>IF(F257="","",INDEX('Buys (Lots)'!$D:$D,MATCH(F257,'Buys (Lots)'!$A:$A,0)))</f>
        <v/>
      </c>
      <c r="H257" s="6">
        <f>IF(F257="","",ROUND(INDEX('Buys (Lots)'!$G:$G,MATCH(F257,'Buys (Lots)'!$A:$A,0))*D257,2))</f>
        <v/>
      </c>
      <c r="I257" s="4" t="n"/>
      <c r="J257" s="7">
        <f>IF(F257="","",IF(--A257&gt;EDATE(--G257,12),"Long-term","Short-term"))</f>
        <v/>
      </c>
      <c r="K257" s="6">
        <f>IF(F257="","",E257-H257)</f>
        <v/>
      </c>
      <c r="L257" s="7">
        <f>IF(F257="","",IF(J257="Long-term","K","H"))</f>
        <v/>
      </c>
      <c r="M257" s="7">
        <f>IF(OR(F257="",I257=""),"",IF(ROUND(I257,2)&lt;&gt;ROUND(H257,2),"B",""))</f>
        <v/>
      </c>
      <c r="N257" s="7" t="n"/>
      <c r="O257" s="7">
        <f>IF(F257="","",IF(LOWER(TRIM(INDEX('Buys (Lots)'!$B:$B,MATCH(F257,'Buys (Lots)'!$A:$A,0))))=LOWER(TRIM(C257)),"OK","CHECK: lot is from a different wallet/exchange"))</f>
        <v/>
      </c>
    </row>
    <row r="258">
      <c r="A258" s="4" t="n"/>
      <c r="B258" s="4" t="n"/>
      <c r="C258" s="4" t="n"/>
      <c r="D258" s="4" t="n"/>
      <c r="E258" s="5" t="n"/>
      <c r="F258" s="4" t="n"/>
      <c r="G258" s="7">
        <f>IF(F258="","",INDEX('Buys (Lots)'!$D:$D,MATCH(F258,'Buys (Lots)'!$A:$A,0)))</f>
        <v/>
      </c>
      <c r="H258" s="6">
        <f>IF(F258="","",ROUND(INDEX('Buys (Lots)'!$G:$G,MATCH(F258,'Buys (Lots)'!$A:$A,0))*D258,2))</f>
        <v/>
      </c>
      <c r="I258" s="4" t="n"/>
      <c r="J258" s="7">
        <f>IF(F258="","",IF(--A258&gt;EDATE(--G258,12),"Long-term","Short-term"))</f>
        <v/>
      </c>
      <c r="K258" s="6">
        <f>IF(F258="","",E258-H258)</f>
        <v/>
      </c>
      <c r="L258" s="7">
        <f>IF(F258="","",IF(J258="Long-term","K","H"))</f>
        <v/>
      </c>
      <c r="M258" s="7">
        <f>IF(OR(F258="",I258=""),"",IF(ROUND(I258,2)&lt;&gt;ROUND(H258,2),"B",""))</f>
        <v/>
      </c>
      <c r="N258" s="7" t="n"/>
      <c r="O258" s="7">
        <f>IF(F258="","",IF(LOWER(TRIM(INDEX('Buys (Lots)'!$B:$B,MATCH(F258,'Buys (Lots)'!$A:$A,0))))=LOWER(TRIM(C258)),"OK","CHECK: lot is from a different wallet/exchange"))</f>
        <v/>
      </c>
    </row>
    <row r="259">
      <c r="A259" s="4" t="n"/>
      <c r="B259" s="4" t="n"/>
      <c r="C259" s="4" t="n"/>
      <c r="D259" s="4" t="n"/>
      <c r="E259" s="5" t="n"/>
      <c r="F259" s="4" t="n"/>
      <c r="G259" s="7">
        <f>IF(F259="","",INDEX('Buys (Lots)'!$D:$D,MATCH(F259,'Buys (Lots)'!$A:$A,0)))</f>
        <v/>
      </c>
      <c r="H259" s="6">
        <f>IF(F259="","",ROUND(INDEX('Buys (Lots)'!$G:$G,MATCH(F259,'Buys (Lots)'!$A:$A,0))*D259,2))</f>
        <v/>
      </c>
      <c r="I259" s="4" t="n"/>
      <c r="J259" s="7">
        <f>IF(F259="","",IF(--A259&gt;EDATE(--G259,12),"Long-term","Short-term"))</f>
        <v/>
      </c>
      <c r="K259" s="6">
        <f>IF(F259="","",E259-H259)</f>
        <v/>
      </c>
      <c r="L259" s="7">
        <f>IF(F259="","",IF(J259="Long-term","K","H"))</f>
        <v/>
      </c>
      <c r="M259" s="7">
        <f>IF(OR(F259="",I259=""),"",IF(ROUND(I259,2)&lt;&gt;ROUND(H259,2),"B",""))</f>
        <v/>
      </c>
      <c r="N259" s="7" t="n"/>
      <c r="O259" s="7">
        <f>IF(F259="","",IF(LOWER(TRIM(INDEX('Buys (Lots)'!$B:$B,MATCH(F259,'Buys (Lots)'!$A:$A,0))))=LOWER(TRIM(C259)),"OK","CHECK: lot is from a different wallet/exchange"))</f>
        <v/>
      </c>
    </row>
    <row r="260">
      <c r="A260" s="4" t="n"/>
      <c r="B260" s="4" t="n"/>
      <c r="C260" s="4" t="n"/>
      <c r="D260" s="4" t="n"/>
      <c r="E260" s="5" t="n"/>
      <c r="F260" s="4" t="n"/>
      <c r="G260" s="7">
        <f>IF(F260="","",INDEX('Buys (Lots)'!$D:$D,MATCH(F260,'Buys (Lots)'!$A:$A,0)))</f>
        <v/>
      </c>
      <c r="H260" s="6">
        <f>IF(F260="","",ROUND(INDEX('Buys (Lots)'!$G:$G,MATCH(F260,'Buys (Lots)'!$A:$A,0))*D260,2))</f>
        <v/>
      </c>
      <c r="I260" s="4" t="n"/>
      <c r="J260" s="7">
        <f>IF(F260="","",IF(--A260&gt;EDATE(--G260,12),"Long-term","Short-term"))</f>
        <v/>
      </c>
      <c r="K260" s="6">
        <f>IF(F260="","",E260-H260)</f>
        <v/>
      </c>
      <c r="L260" s="7">
        <f>IF(F260="","",IF(J260="Long-term","K","H"))</f>
        <v/>
      </c>
      <c r="M260" s="7">
        <f>IF(OR(F260="",I260=""),"",IF(ROUND(I260,2)&lt;&gt;ROUND(H260,2),"B",""))</f>
        <v/>
      </c>
      <c r="N260" s="7" t="n"/>
      <c r="O260" s="7">
        <f>IF(F260="","",IF(LOWER(TRIM(INDEX('Buys (Lots)'!$B:$B,MATCH(F260,'Buys (Lots)'!$A:$A,0))))=LOWER(TRIM(C260)),"OK","CHECK: lot is from a different wallet/exchange"))</f>
        <v/>
      </c>
    </row>
    <row r="261">
      <c r="A261" s="4" t="n"/>
      <c r="B261" s="4" t="n"/>
      <c r="C261" s="4" t="n"/>
      <c r="D261" s="4" t="n"/>
      <c r="E261" s="5" t="n"/>
      <c r="F261" s="4" t="n"/>
      <c r="G261" s="7">
        <f>IF(F261="","",INDEX('Buys (Lots)'!$D:$D,MATCH(F261,'Buys (Lots)'!$A:$A,0)))</f>
        <v/>
      </c>
      <c r="H261" s="6">
        <f>IF(F261="","",ROUND(INDEX('Buys (Lots)'!$G:$G,MATCH(F261,'Buys (Lots)'!$A:$A,0))*D261,2))</f>
        <v/>
      </c>
      <c r="I261" s="4" t="n"/>
      <c r="J261" s="7">
        <f>IF(F261="","",IF(--A261&gt;EDATE(--G261,12),"Long-term","Short-term"))</f>
        <v/>
      </c>
      <c r="K261" s="6">
        <f>IF(F261="","",E261-H261)</f>
        <v/>
      </c>
      <c r="L261" s="7">
        <f>IF(F261="","",IF(J261="Long-term","K","H"))</f>
        <v/>
      </c>
      <c r="M261" s="7">
        <f>IF(OR(F261="",I261=""),"",IF(ROUND(I261,2)&lt;&gt;ROUND(H261,2),"B",""))</f>
        <v/>
      </c>
      <c r="N261" s="7" t="n"/>
      <c r="O261" s="7">
        <f>IF(F261="","",IF(LOWER(TRIM(INDEX('Buys (Lots)'!$B:$B,MATCH(F261,'Buys (Lots)'!$A:$A,0))))=LOWER(TRIM(C261)),"OK","CHECK: lot is from a different wallet/exchange"))</f>
        <v/>
      </c>
    </row>
    <row r="262">
      <c r="A262" s="4" t="n"/>
      <c r="B262" s="4" t="n"/>
      <c r="C262" s="4" t="n"/>
      <c r="D262" s="4" t="n"/>
      <c r="E262" s="5" t="n"/>
      <c r="F262" s="4" t="n"/>
      <c r="G262" s="7">
        <f>IF(F262="","",INDEX('Buys (Lots)'!$D:$D,MATCH(F262,'Buys (Lots)'!$A:$A,0)))</f>
        <v/>
      </c>
      <c r="H262" s="6">
        <f>IF(F262="","",ROUND(INDEX('Buys (Lots)'!$G:$G,MATCH(F262,'Buys (Lots)'!$A:$A,0))*D262,2))</f>
        <v/>
      </c>
      <c r="I262" s="4" t="n"/>
      <c r="J262" s="7">
        <f>IF(F262="","",IF(--A262&gt;EDATE(--G262,12),"Long-term","Short-term"))</f>
        <v/>
      </c>
      <c r="K262" s="6">
        <f>IF(F262="","",E262-H262)</f>
        <v/>
      </c>
      <c r="L262" s="7">
        <f>IF(F262="","",IF(J262="Long-term","K","H"))</f>
        <v/>
      </c>
      <c r="M262" s="7">
        <f>IF(OR(F262="",I262=""),"",IF(ROUND(I262,2)&lt;&gt;ROUND(H262,2),"B",""))</f>
        <v/>
      </c>
      <c r="N262" s="7" t="n"/>
      <c r="O262" s="7">
        <f>IF(F262="","",IF(LOWER(TRIM(INDEX('Buys (Lots)'!$B:$B,MATCH(F262,'Buys (Lots)'!$A:$A,0))))=LOWER(TRIM(C262)),"OK","CHECK: lot is from a different wallet/exchange"))</f>
        <v/>
      </c>
    </row>
    <row r="263">
      <c r="A263" s="4" t="n"/>
      <c r="B263" s="4" t="n"/>
      <c r="C263" s="4" t="n"/>
      <c r="D263" s="4" t="n"/>
      <c r="E263" s="5" t="n"/>
      <c r="F263" s="4" t="n"/>
      <c r="G263" s="7">
        <f>IF(F263="","",INDEX('Buys (Lots)'!$D:$D,MATCH(F263,'Buys (Lots)'!$A:$A,0)))</f>
        <v/>
      </c>
      <c r="H263" s="6">
        <f>IF(F263="","",ROUND(INDEX('Buys (Lots)'!$G:$G,MATCH(F263,'Buys (Lots)'!$A:$A,0))*D263,2))</f>
        <v/>
      </c>
      <c r="I263" s="4" t="n"/>
      <c r="J263" s="7">
        <f>IF(F263="","",IF(--A263&gt;EDATE(--G263,12),"Long-term","Short-term"))</f>
        <v/>
      </c>
      <c r="K263" s="6">
        <f>IF(F263="","",E263-H263)</f>
        <v/>
      </c>
      <c r="L263" s="7">
        <f>IF(F263="","",IF(J263="Long-term","K","H"))</f>
        <v/>
      </c>
      <c r="M263" s="7">
        <f>IF(OR(F263="",I263=""),"",IF(ROUND(I263,2)&lt;&gt;ROUND(H263,2),"B",""))</f>
        <v/>
      </c>
      <c r="N263" s="7" t="n"/>
      <c r="O263" s="7">
        <f>IF(F263="","",IF(LOWER(TRIM(INDEX('Buys (Lots)'!$B:$B,MATCH(F263,'Buys (Lots)'!$A:$A,0))))=LOWER(TRIM(C263)),"OK","CHECK: lot is from a different wallet/exchange"))</f>
        <v/>
      </c>
    </row>
    <row r="264">
      <c r="A264" s="4" t="n"/>
      <c r="B264" s="4" t="n"/>
      <c r="C264" s="4" t="n"/>
      <c r="D264" s="4" t="n"/>
      <c r="E264" s="5" t="n"/>
      <c r="F264" s="4" t="n"/>
      <c r="G264" s="7">
        <f>IF(F264="","",INDEX('Buys (Lots)'!$D:$D,MATCH(F264,'Buys (Lots)'!$A:$A,0)))</f>
        <v/>
      </c>
      <c r="H264" s="6">
        <f>IF(F264="","",ROUND(INDEX('Buys (Lots)'!$G:$G,MATCH(F264,'Buys (Lots)'!$A:$A,0))*D264,2))</f>
        <v/>
      </c>
      <c r="I264" s="4" t="n"/>
      <c r="J264" s="7">
        <f>IF(F264="","",IF(--A264&gt;EDATE(--G264,12),"Long-term","Short-term"))</f>
        <v/>
      </c>
      <c r="K264" s="6">
        <f>IF(F264="","",E264-H264)</f>
        <v/>
      </c>
      <c r="L264" s="7">
        <f>IF(F264="","",IF(J264="Long-term","K","H"))</f>
        <v/>
      </c>
      <c r="M264" s="7">
        <f>IF(OR(F264="",I264=""),"",IF(ROUND(I264,2)&lt;&gt;ROUND(H264,2),"B",""))</f>
        <v/>
      </c>
      <c r="N264" s="7" t="n"/>
      <c r="O264" s="7">
        <f>IF(F264="","",IF(LOWER(TRIM(INDEX('Buys (Lots)'!$B:$B,MATCH(F264,'Buys (Lots)'!$A:$A,0))))=LOWER(TRIM(C264)),"OK","CHECK: lot is from a different wallet/exchange"))</f>
        <v/>
      </c>
    </row>
    <row r="265">
      <c r="A265" s="4" t="n"/>
      <c r="B265" s="4" t="n"/>
      <c r="C265" s="4" t="n"/>
      <c r="D265" s="4" t="n"/>
      <c r="E265" s="5" t="n"/>
      <c r="F265" s="4" t="n"/>
      <c r="G265" s="7">
        <f>IF(F265="","",INDEX('Buys (Lots)'!$D:$D,MATCH(F265,'Buys (Lots)'!$A:$A,0)))</f>
        <v/>
      </c>
      <c r="H265" s="6">
        <f>IF(F265="","",ROUND(INDEX('Buys (Lots)'!$G:$G,MATCH(F265,'Buys (Lots)'!$A:$A,0))*D265,2))</f>
        <v/>
      </c>
      <c r="I265" s="4" t="n"/>
      <c r="J265" s="7">
        <f>IF(F265="","",IF(--A265&gt;EDATE(--G265,12),"Long-term","Short-term"))</f>
        <v/>
      </c>
      <c r="K265" s="6">
        <f>IF(F265="","",E265-H265)</f>
        <v/>
      </c>
      <c r="L265" s="7">
        <f>IF(F265="","",IF(J265="Long-term","K","H"))</f>
        <v/>
      </c>
      <c r="M265" s="7">
        <f>IF(OR(F265="",I265=""),"",IF(ROUND(I265,2)&lt;&gt;ROUND(H265,2),"B",""))</f>
        <v/>
      </c>
      <c r="N265" s="7" t="n"/>
      <c r="O265" s="7">
        <f>IF(F265="","",IF(LOWER(TRIM(INDEX('Buys (Lots)'!$B:$B,MATCH(F265,'Buys (Lots)'!$A:$A,0))))=LOWER(TRIM(C265)),"OK","CHECK: lot is from a different wallet/exchange"))</f>
        <v/>
      </c>
    </row>
    <row r="266">
      <c r="A266" s="4" t="n"/>
      <c r="B266" s="4" t="n"/>
      <c r="C266" s="4" t="n"/>
      <c r="D266" s="4" t="n"/>
      <c r="E266" s="5" t="n"/>
      <c r="F266" s="4" t="n"/>
      <c r="G266" s="7">
        <f>IF(F266="","",INDEX('Buys (Lots)'!$D:$D,MATCH(F266,'Buys (Lots)'!$A:$A,0)))</f>
        <v/>
      </c>
      <c r="H266" s="6">
        <f>IF(F266="","",ROUND(INDEX('Buys (Lots)'!$G:$G,MATCH(F266,'Buys (Lots)'!$A:$A,0))*D266,2))</f>
        <v/>
      </c>
      <c r="I266" s="4" t="n"/>
      <c r="J266" s="7">
        <f>IF(F266="","",IF(--A266&gt;EDATE(--G266,12),"Long-term","Short-term"))</f>
        <v/>
      </c>
      <c r="K266" s="6">
        <f>IF(F266="","",E266-H266)</f>
        <v/>
      </c>
      <c r="L266" s="7">
        <f>IF(F266="","",IF(J266="Long-term","K","H"))</f>
        <v/>
      </c>
      <c r="M266" s="7">
        <f>IF(OR(F266="",I266=""),"",IF(ROUND(I266,2)&lt;&gt;ROUND(H266,2),"B",""))</f>
        <v/>
      </c>
      <c r="N266" s="7" t="n"/>
      <c r="O266" s="7">
        <f>IF(F266="","",IF(LOWER(TRIM(INDEX('Buys (Lots)'!$B:$B,MATCH(F266,'Buys (Lots)'!$A:$A,0))))=LOWER(TRIM(C266)),"OK","CHECK: lot is from a different wallet/exchange"))</f>
        <v/>
      </c>
    </row>
    <row r="267">
      <c r="A267" s="4" t="n"/>
      <c r="B267" s="4" t="n"/>
      <c r="C267" s="4" t="n"/>
      <c r="D267" s="4" t="n"/>
      <c r="E267" s="5" t="n"/>
      <c r="F267" s="4" t="n"/>
      <c r="G267" s="7">
        <f>IF(F267="","",INDEX('Buys (Lots)'!$D:$D,MATCH(F267,'Buys (Lots)'!$A:$A,0)))</f>
        <v/>
      </c>
      <c r="H267" s="6">
        <f>IF(F267="","",ROUND(INDEX('Buys (Lots)'!$G:$G,MATCH(F267,'Buys (Lots)'!$A:$A,0))*D267,2))</f>
        <v/>
      </c>
      <c r="I267" s="4" t="n"/>
      <c r="J267" s="7">
        <f>IF(F267="","",IF(--A267&gt;EDATE(--G267,12),"Long-term","Short-term"))</f>
        <v/>
      </c>
      <c r="K267" s="6">
        <f>IF(F267="","",E267-H267)</f>
        <v/>
      </c>
      <c r="L267" s="7">
        <f>IF(F267="","",IF(J267="Long-term","K","H"))</f>
        <v/>
      </c>
      <c r="M267" s="7">
        <f>IF(OR(F267="",I267=""),"",IF(ROUND(I267,2)&lt;&gt;ROUND(H267,2),"B",""))</f>
        <v/>
      </c>
      <c r="N267" s="7" t="n"/>
      <c r="O267" s="7">
        <f>IF(F267="","",IF(LOWER(TRIM(INDEX('Buys (Lots)'!$B:$B,MATCH(F267,'Buys (Lots)'!$A:$A,0))))=LOWER(TRIM(C267)),"OK","CHECK: lot is from a different wallet/exchange"))</f>
        <v/>
      </c>
    </row>
    <row r="268">
      <c r="A268" s="4" t="n"/>
      <c r="B268" s="4" t="n"/>
      <c r="C268" s="4" t="n"/>
      <c r="D268" s="4" t="n"/>
      <c r="E268" s="5" t="n"/>
      <c r="F268" s="4" t="n"/>
      <c r="G268" s="7">
        <f>IF(F268="","",INDEX('Buys (Lots)'!$D:$D,MATCH(F268,'Buys (Lots)'!$A:$A,0)))</f>
        <v/>
      </c>
      <c r="H268" s="6">
        <f>IF(F268="","",ROUND(INDEX('Buys (Lots)'!$G:$G,MATCH(F268,'Buys (Lots)'!$A:$A,0))*D268,2))</f>
        <v/>
      </c>
      <c r="I268" s="4" t="n"/>
      <c r="J268" s="7">
        <f>IF(F268="","",IF(--A268&gt;EDATE(--G268,12),"Long-term","Short-term"))</f>
        <v/>
      </c>
      <c r="K268" s="6">
        <f>IF(F268="","",E268-H268)</f>
        <v/>
      </c>
      <c r="L268" s="7">
        <f>IF(F268="","",IF(J268="Long-term","K","H"))</f>
        <v/>
      </c>
      <c r="M268" s="7">
        <f>IF(OR(F268="",I268=""),"",IF(ROUND(I268,2)&lt;&gt;ROUND(H268,2),"B",""))</f>
        <v/>
      </c>
      <c r="N268" s="7" t="n"/>
      <c r="O268" s="7">
        <f>IF(F268="","",IF(LOWER(TRIM(INDEX('Buys (Lots)'!$B:$B,MATCH(F268,'Buys (Lots)'!$A:$A,0))))=LOWER(TRIM(C268)),"OK","CHECK: lot is from a different wallet/exchange"))</f>
        <v/>
      </c>
    </row>
    <row r="269">
      <c r="A269" s="4" t="n"/>
      <c r="B269" s="4" t="n"/>
      <c r="C269" s="4" t="n"/>
      <c r="D269" s="4" t="n"/>
      <c r="E269" s="5" t="n"/>
      <c r="F269" s="4" t="n"/>
      <c r="G269" s="7">
        <f>IF(F269="","",INDEX('Buys (Lots)'!$D:$D,MATCH(F269,'Buys (Lots)'!$A:$A,0)))</f>
        <v/>
      </c>
      <c r="H269" s="6">
        <f>IF(F269="","",ROUND(INDEX('Buys (Lots)'!$G:$G,MATCH(F269,'Buys (Lots)'!$A:$A,0))*D269,2))</f>
        <v/>
      </c>
      <c r="I269" s="4" t="n"/>
      <c r="J269" s="7">
        <f>IF(F269="","",IF(--A269&gt;EDATE(--G269,12),"Long-term","Short-term"))</f>
        <v/>
      </c>
      <c r="K269" s="6">
        <f>IF(F269="","",E269-H269)</f>
        <v/>
      </c>
      <c r="L269" s="7">
        <f>IF(F269="","",IF(J269="Long-term","K","H"))</f>
        <v/>
      </c>
      <c r="M269" s="7">
        <f>IF(OR(F269="",I269=""),"",IF(ROUND(I269,2)&lt;&gt;ROUND(H269,2),"B",""))</f>
        <v/>
      </c>
      <c r="N269" s="7" t="n"/>
      <c r="O269" s="7">
        <f>IF(F269="","",IF(LOWER(TRIM(INDEX('Buys (Lots)'!$B:$B,MATCH(F269,'Buys (Lots)'!$A:$A,0))))=LOWER(TRIM(C269)),"OK","CHECK: lot is from a different wallet/exchange"))</f>
        <v/>
      </c>
    </row>
    <row r="270">
      <c r="A270" s="4" t="n"/>
      <c r="B270" s="4" t="n"/>
      <c r="C270" s="4" t="n"/>
      <c r="D270" s="4" t="n"/>
      <c r="E270" s="5" t="n"/>
      <c r="F270" s="4" t="n"/>
      <c r="G270" s="7">
        <f>IF(F270="","",INDEX('Buys (Lots)'!$D:$D,MATCH(F270,'Buys (Lots)'!$A:$A,0)))</f>
        <v/>
      </c>
      <c r="H270" s="6">
        <f>IF(F270="","",ROUND(INDEX('Buys (Lots)'!$G:$G,MATCH(F270,'Buys (Lots)'!$A:$A,0))*D270,2))</f>
        <v/>
      </c>
      <c r="I270" s="4" t="n"/>
      <c r="J270" s="7">
        <f>IF(F270="","",IF(--A270&gt;EDATE(--G270,12),"Long-term","Short-term"))</f>
        <v/>
      </c>
      <c r="K270" s="6">
        <f>IF(F270="","",E270-H270)</f>
        <v/>
      </c>
      <c r="L270" s="7">
        <f>IF(F270="","",IF(J270="Long-term","K","H"))</f>
        <v/>
      </c>
      <c r="M270" s="7">
        <f>IF(OR(F270="",I270=""),"",IF(ROUND(I270,2)&lt;&gt;ROUND(H270,2),"B",""))</f>
        <v/>
      </c>
      <c r="N270" s="7" t="n"/>
      <c r="O270" s="7">
        <f>IF(F270="","",IF(LOWER(TRIM(INDEX('Buys (Lots)'!$B:$B,MATCH(F270,'Buys (Lots)'!$A:$A,0))))=LOWER(TRIM(C270)),"OK","CHECK: lot is from a different wallet/exchange"))</f>
        <v/>
      </c>
    </row>
    <row r="271">
      <c r="A271" s="4" t="n"/>
      <c r="B271" s="4" t="n"/>
      <c r="C271" s="4" t="n"/>
      <c r="D271" s="4" t="n"/>
      <c r="E271" s="5" t="n"/>
      <c r="F271" s="4" t="n"/>
      <c r="G271" s="7">
        <f>IF(F271="","",INDEX('Buys (Lots)'!$D:$D,MATCH(F271,'Buys (Lots)'!$A:$A,0)))</f>
        <v/>
      </c>
      <c r="H271" s="6">
        <f>IF(F271="","",ROUND(INDEX('Buys (Lots)'!$G:$G,MATCH(F271,'Buys (Lots)'!$A:$A,0))*D271,2))</f>
        <v/>
      </c>
      <c r="I271" s="4" t="n"/>
      <c r="J271" s="7">
        <f>IF(F271="","",IF(--A271&gt;EDATE(--G271,12),"Long-term","Short-term"))</f>
        <v/>
      </c>
      <c r="K271" s="6">
        <f>IF(F271="","",E271-H271)</f>
        <v/>
      </c>
      <c r="L271" s="7">
        <f>IF(F271="","",IF(J271="Long-term","K","H"))</f>
        <v/>
      </c>
      <c r="M271" s="7">
        <f>IF(OR(F271="",I271=""),"",IF(ROUND(I271,2)&lt;&gt;ROUND(H271,2),"B",""))</f>
        <v/>
      </c>
      <c r="N271" s="7" t="n"/>
      <c r="O271" s="7">
        <f>IF(F271="","",IF(LOWER(TRIM(INDEX('Buys (Lots)'!$B:$B,MATCH(F271,'Buys (Lots)'!$A:$A,0))))=LOWER(TRIM(C271)),"OK","CHECK: lot is from a different wallet/exchange"))</f>
        <v/>
      </c>
    </row>
    <row r="272">
      <c r="A272" s="4" t="n"/>
      <c r="B272" s="4" t="n"/>
      <c r="C272" s="4" t="n"/>
      <c r="D272" s="4" t="n"/>
      <c r="E272" s="5" t="n"/>
      <c r="F272" s="4" t="n"/>
      <c r="G272" s="7">
        <f>IF(F272="","",INDEX('Buys (Lots)'!$D:$D,MATCH(F272,'Buys (Lots)'!$A:$A,0)))</f>
        <v/>
      </c>
      <c r="H272" s="6">
        <f>IF(F272="","",ROUND(INDEX('Buys (Lots)'!$G:$G,MATCH(F272,'Buys (Lots)'!$A:$A,0))*D272,2))</f>
        <v/>
      </c>
      <c r="I272" s="4" t="n"/>
      <c r="J272" s="7">
        <f>IF(F272="","",IF(--A272&gt;EDATE(--G272,12),"Long-term","Short-term"))</f>
        <v/>
      </c>
      <c r="K272" s="6">
        <f>IF(F272="","",E272-H272)</f>
        <v/>
      </c>
      <c r="L272" s="7">
        <f>IF(F272="","",IF(J272="Long-term","K","H"))</f>
        <v/>
      </c>
      <c r="M272" s="7">
        <f>IF(OR(F272="",I272=""),"",IF(ROUND(I272,2)&lt;&gt;ROUND(H272,2),"B",""))</f>
        <v/>
      </c>
      <c r="N272" s="7" t="n"/>
      <c r="O272" s="7">
        <f>IF(F272="","",IF(LOWER(TRIM(INDEX('Buys (Lots)'!$B:$B,MATCH(F272,'Buys (Lots)'!$A:$A,0))))=LOWER(TRIM(C272)),"OK","CHECK: lot is from a different wallet/exchange"))</f>
        <v/>
      </c>
    </row>
    <row r="273">
      <c r="A273" s="4" t="n"/>
      <c r="B273" s="4" t="n"/>
      <c r="C273" s="4" t="n"/>
      <c r="D273" s="4" t="n"/>
      <c r="E273" s="5" t="n"/>
      <c r="F273" s="4" t="n"/>
      <c r="G273" s="7">
        <f>IF(F273="","",INDEX('Buys (Lots)'!$D:$D,MATCH(F273,'Buys (Lots)'!$A:$A,0)))</f>
        <v/>
      </c>
      <c r="H273" s="6">
        <f>IF(F273="","",ROUND(INDEX('Buys (Lots)'!$G:$G,MATCH(F273,'Buys (Lots)'!$A:$A,0))*D273,2))</f>
        <v/>
      </c>
      <c r="I273" s="4" t="n"/>
      <c r="J273" s="7">
        <f>IF(F273="","",IF(--A273&gt;EDATE(--G273,12),"Long-term","Short-term"))</f>
        <v/>
      </c>
      <c r="K273" s="6">
        <f>IF(F273="","",E273-H273)</f>
        <v/>
      </c>
      <c r="L273" s="7">
        <f>IF(F273="","",IF(J273="Long-term","K","H"))</f>
        <v/>
      </c>
      <c r="M273" s="7">
        <f>IF(OR(F273="",I273=""),"",IF(ROUND(I273,2)&lt;&gt;ROUND(H273,2),"B",""))</f>
        <v/>
      </c>
      <c r="N273" s="7" t="n"/>
      <c r="O273" s="7">
        <f>IF(F273="","",IF(LOWER(TRIM(INDEX('Buys (Lots)'!$B:$B,MATCH(F273,'Buys (Lots)'!$A:$A,0))))=LOWER(TRIM(C273)),"OK","CHECK: lot is from a different wallet/exchange"))</f>
        <v/>
      </c>
    </row>
    <row r="274">
      <c r="A274" s="4" t="n"/>
      <c r="B274" s="4" t="n"/>
      <c r="C274" s="4" t="n"/>
      <c r="D274" s="4" t="n"/>
      <c r="E274" s="5" t="n"/>
      <c r="F274" s="4" t="n"/>
      <c r="G274" s="7">
        <f>IF(F274="","",INDEX('Buys (Lots)'!$D:$D,MATCH(F274,'Buys (Lots)'!$A:$A,0)))</f>
        <v/>
      </c>
      <c r="H274" s="6">
        <f>IF(F274="","",ROUND(INDEX('Buys (Lots)'!$G:$G,MATCH(F274,'Buys (Lots)'!$A:$A,0))*D274,2))</f>
        <v/>
      </c>
      <c r="I274" s="4" t="n"/>
      <c r="J274" s="7">
        <f>IF(F274="","",IF(--A274&gt;EDATE(--G274,12),"Long-term","Short-term"))</f>
        <v/>
      </c>
      <c r="K274" s="6">
        <f>IF(F274="","",E274-H274)</f>
        <v/>
      </c>
      <c r="L274" s="7">
        <f>IF(F274="","",IF(J274="Long-term","K","H"))</f>
        <v/>
      </c>
      <c r="M274" s="7">
        <f>IF(OR(F274="",I274=""),"",IF(ROUND(I274,2)&lt;&gt;ROUND(H274,2),"B",""))</f>
        <v/>
      </c>
      <c r="N274" s="7" t="n"/>
      <c r="O274" s="7">
        <f>IF(F274="","",IF(LOWER(TRIM(INDEX('Buys (Lots)'!$B:$B,MATCH(F274,'Buys (Lots)'!$A:$A,0))))=LOWER(TRIM(C274)),"OK","CHECK: lot is from a different wallet/exchange"))</f>
        <v/>
      </c>
    </row>
    <row r="275">
      <c r="A275" s="4" t="n"/>
      <c r="B275" s="4" t="n"/>
      <c r="C275" s="4" t="n"/>
      <c r="D275" s="4" t="n"/>
      <c r="E275" s="5" t="n"/>
      <c r="F275" s="4" t="n"/>
      <c r="G275" s="7">
        <f>IF(F275="","",INDEX('Buys (Lots)'!$D:$D,MATCH(F275,'Buys (Lots)'!$A:$A,0)))</f>
        <v/>
      </c>
      <c r="H275" s="6">
        <f>IF(F275="","",ROUND(INDEX('Buys (Lots)'!$G:$G,MATCH(F275,'Buys (Lots)'!$A:$A,0))*D275,2))</f>
        <v/>
      </c>
      <c r="I275" s="4" t="n"/>
      <c r="J275" s="7">
        <f>IF(F275="","",IF(--A275&gt;EDATE(--G275,12),"Long-term","Short-term"))</f>
        <v/>
      </c>
      <c r="K275" s="6">
        <f>IF(F275="","",E275-H275)</f>
        <v/>
      </c>
      <c r="L275" s="7">
        <f>IF(F275="","",IF(J275="Long-term","K","H"))</f>
        <v/>
      </c>
      <c r="M275" s="7">
        <f>IF(OR(F275="",I275=""),"",IF(ROUND(I275,2)&lt;&gt;ROUND(H275,2),"B",""))</f>
        <v/>
      </c>
      <c r="N275" s="7" t="n"/>
      <c r="O275" s="7">
        <f>IF(F275="","",IF(LOWER(TRIM(INDEX('Buys (Lots)'!$B:$B,MATCH(F275,'Buys (Lots)'!$A:$A,0))))=LOWER(TRIM(C275)),"OK","CHECK: lot is from a different wallet/exchange"))</f>
        <v/>
      </c>
    </row>
    <row r="276">
      <c r="A276" s="4" t="n"/>
      <c r="B276" s="4" t="n"/>
      <c r="C276" s="4" t="n"/>
      <c r="D276" s="4" t="n"/>
      <c r="E276" s="5" t="n"/>
      <c r="F276" s="4" t="n"/>
      <c r="G276" s="7">
        <f>IF(F276="","",INDEX('Buys (Lots)'!$D:$D,MATCH(F276,'Buys (Lots)'!$A:$A,0)))</f>
        <v/>
      </c>
      <c r="H276" s="6">
        <f>IF(F276="","",ROUND(INDEX('Buys (Lots)'!$G:$G,MATCH(F276,'Buys (Lots)'!$A:$A,0))*D276,2))</f>
        <v/>
      </c>
      <c r="I276" s="4" t="n"/>
      <c r="J276" s="7">
        <f>IF(F276="","",IF(--A276&gt;EDATE(--G276,12),"Long-term","Short-term"))</f>
        <v/>
      </c>
      <c r="K276" s="6">
        <f>IF(F276="","",E276-H276)</f>
        <v/>
      </c>
      <c r="L276" s="7">
        <f>IF(F276="","",IF(J276="Long-term","K","H"))</f>
        <v/>
      </c>
      <c r="M276" s="7">
        <f>IF(OR(F276="",I276=""),"",IF(ROUND(I276,2)&lt;&gt;ROUND(H276,2),"B",""))</f>
        <v/>
      </c>
      <c r="N276" s="7" t="n"/>
      <c r="O276" s="7">
        <f>IF(F276="","",IF(LOWER(TRIM(INDEX('Buys (Lots)'!$B:$B,MATCH(F276,'Buys (Lots)'!$A:$A,0))))=LOWER(TRIM(C276)),"OK","CHECK: lot is from a different wallet/exchange"))</f>
        <v/>
      </c>
    </row>
    <row r="277">
      <c r="A277" s="4" t="n"/>
      <c r="B277" s="4" t="n"/>
      <c r="C277" s="4" t="n"/>
      <c r="D277" s="4" t="n"/>
      <c r="E277" s="5" t="n"/>
      <c r="F277" s="4" t="n"/>
      <c r="G277" s="7">
        <f>IF(F277="","",INDEX('Buys (Lots)'!$D:$D,MATCH(F277,'Buys (Lots)'!$A:$A,0)))</f>
        <v/>
      </c>
      <c r="H277" s="6">
        <f>IF(F277="","",ROUND(INDEX('Buys (Lots)'!$G:$G,MATCH(F277,'Buys (Lots)'!$A:$A,0))*D277,2))</f>
        <v/>
      </c>
      <c r="I277" s="4" t="n"/>
      <c r="J277" s="7">
        <f>IF(F277="","",IF(--A277&gt;EDATE(--G277,12),"Long-term","Short-term"))</f>
        <v/>
      </c>
      <c r="K277" s="6">
        <f>IF(F277="","",E277-H277)</f>
        <v/>
      </c>
      <c r="L277" s="7">
        <f>IF(F277="","",IF(J277="Long-term","K","H"))</f>
        <v/>
      </c>
      <c r="M277" s="7">
        <f>IF(OR(F277="",I277=""),"",IF(ROUND(I277,2)&lt;&gt;ROUND(H277,2),"B",""))</f>
        <v/>
      </c>
      <c r="N277" s="7" t="n"/>
      <c r="O277" s="7">
        <f>IF(F277="","",IF(LOWER(TRIM(INDEX('Buys (Lots)'!$B:$B,MATCH(F277,'Buys (Lots)'!$A:$A,0))))=LOWER(TRIM(C277)),"OK","CHECK: lot is from a different wallet/exchange"))</f>
        <v/>
      </c>
    </row>
    <row r="278">
      <c r="A278" s="4" t="n"/>
      <c r="B278" s="4" t="n"/>
      <c r="C278" s="4" t="n"/>
      <c r="D278" s="4" t="n"/>
      <c r="E278" s="5" t="n"/>
      <c r="F278" s="4" t="n"/>
      <c r="G278" s="7">
        <f>IF(F278="","",INDEX('Buys (Lots)'!$D:$D,MATCH(F278,'Buys (Lots)'!$A:$A,0)))</f>
        <v/>
      </c>
      <c r="H278" s="6">
        <f>IF(F278="","",ROUND(INDEX('Buys (Lots)'!$G:$G,MATCH(F278,'Buys (Lots)'!$A:$A,0))*D278,2))</f>
        <v/>
      </c>
      <c r="I278" s="4" t="n"/>
      <c r="J278" s="7">
        <f>IF(F278="","",IF(--A278&gt;EDATE(--G278,12),"Long-term","Short-term"))</f>
        <v/>
      </c>
      <c r="K278" s="6">
        <f>IF(F278="","",E278-H278)</f>
        <v/>
      </c>
      <c r="L278" s="7">
        <f>IF(F278="","",IF(J278="Long-term","K","H"))</f>
        <v/>
      </c>
      <c r="M278" s="7">
        <f>IF(OR(F278="",I278=""),"",IF(ROUND(I278,2)&lt;&gt;ROUND(H278,2),"B",""))</f>
        <v/>
      </c>
      <c r="N278" s="7" t="n"/>
      <c r="O278" s="7">
        <f>IF(F278="","",IF(LOWER(TRIM(INDEX('Buys (Lots)'!$B:$B,MATCH(F278,'Buys (Lots)'!$A:$A,0))))=LOWER(TRIM(C278)),"OK","CHECK: lot is from a different wallet/exchange"))</f>
        <v/>
      </c>
    </row>
    <row r="279">
      <c r="A279" s="4" t="n"/>
      <c r="B279" s="4" t="n"/>
      <c r="C279" s="4" t="n"/>
      <c r="D279" s="4" t="n"/>
      <c r="E279" s="5" t="n"/>
      <c r="F279" s="4" t="n"/>
      <c r="G279" s="7">
        <f>IF(F279="","",INDEX('Buys (Lots)'!$D:$D,MATCH(F279,'Buys (Lots)'!$A:$A,0)))</f>
        <v/>
      </c>
      <c r="H279" s="6">
        <f>IF(F279="","",ROUND(INDEX('Buys (Lots)'!$G:$G,MATCH(F279,'Buys (Lots)'!$A:$A,0))*D279,2))</f>
        <v/>
      </c>
      <c r="I279" s="4" t="n"/>
      <c r="J279" s="7">
        <f>IF(F279="","",IF(--A279&gt;EDATE(--G279,12),"Long-term","Short-term"))</f>
        <v/>
      </c>
      <c r="K279" s="6">
        <f>IF(F279="","",E279-H279)</f>
        <v/>
      </c>
      <c r="L279" s="7">
        <f>IF(F279="","",IF(J279="Long-term","K","H"))</f>
        <v/>
      </c>
      <c r="M279" s="7">
        <f>IF(OR(F279="",I279=""),"",IF(ROUND(I279,2)&lt;&gt;ROUND(H279,2),"B",""))</f>
        <v/>
      </c>
      <c r="N279" s="7" t="n"/>
      <c r="O279" s="7">
        <f>IF(F279="","",IF(LOWER(TRIM(INDEX('Buys (Lots)'!$B:$B,MATCH(F279,'Buys (Lots)'!$A:$A,0))))=LOWER(TRIM(C279)),"OK","CHECK: lot is from a different wallet/exchange"))</f>
        <v/>
      </c>
    </row>
    <row r="280">
      <c r="A280" s="4" t="n"/>
      <c r="B280" s="4" t="n"/>
      <c r="C280" s="4" t="n"/>
      <c r="D280" s="4" t="n"/>
      <c r="E280" s="5" t="n"/>
      <c r="F280" s="4" t="n"/>
      <c r="G280" s="7">
        <f>IF(F280="","",INDEX('Buys (Lots)'!$D:$D,MATCH(F280,'Buys (Lots)'!$A:$A,0)))</f>
        <v/>
      </c>
      <c r="H280" s="6">
        <f>IF(F280="","",ROUND(INDEX('Buys (Lots)'!$G:$G,MATCH(F280,'Buys (Lots)'!$A:$A,0))*D280,2))</f>
        <v/>
      </c>
      <c r="I280" s="4" t="n"/>
      <c r="J280" s="7">
        <f>IF(F280="","",IF(--A280&gt;EDATE(--G280,12),"Long-term","Short-term"))</f>
        <v/>
      </c>
      <c r="K280" s="6">
        <f>IF(F280="","",E280-H280)</f>
        <v/>
      </c>
      <c r="L280" s="7">
        <f>IF(F280="","",IF(J280="Long-term","K","H"))</f>
        <v/>
      </c>
      <c r="M280" s="7">
        <f>IF(OR(F280="",I280=""),"",IF(ROUND(I280,2)&lt;&gt;ROUND(H280,2),"B",""))</f>
        <v/>
      </c>
      <c r="N280" s="7" t="n"/>
      <c r="O280" s="7">
        <f>IF(F280="","",IF(LOWER(TRIM(INDEX('Buys (Lots)'!$B:$B,MATCH(F280,'Buys (Lots)'!$A:$A,0))))=LOWER(TRIM(C280)),"OK","CHECK: lot is from a different wallet/exchange"))</f>
        <v/>
      </c>
    </row>
    <row r="281">
      <c r="A281" s="4" t="n"/>
      <c r="B281" s="4" t="n"/>
      <c r="C281" s="4" t="n"/>
      <c r="D281" s="4" t="n"/>
      <c r="E281" s="5" t="n"/>
      <c r="F281" s="4" t="n"/>
      <c r="G281" s="7">
        <f>IF(F281="","",INDEX('Buys (Lots)'!$D:$D,MATCH(F281,'Buys (Lots)'!$A:$A,0)))</f>
        <v/>
      </c>
      <c r="H281" s="6">
        <f>IF(F281="","",ROUND(INDEX('Buys (Lots)'!$G:$G,MATCH(F281,'Buys (Lots)'!$A:$A,0))*D281,2))</f>
        <v/>
      </c>
      <c r="I281" s="4" t="n"/>
      <c r="J281" s="7">
        <f>IF(F281="","",IF(--A281&gt;EDATE(--G281,12),"Long-term","Short-term"))</f>
        <v/>
      </c>
      <c r="K281" s="6">
        <f>IF(F281="","",E281-H281)</f>
        <v/>
      </c>
      <c r="L281" s="7">
        <f>IF(F281="","",IF(J281="Long-term","K","H"))</f>
        <v/>
      </c>
      <c r="M281" s="7">
        <f>IF(OR(F281="",I281=""),"",IF(ROUND(I281,2)&lt;&gt;ROUND(H281,2),"B",""))</f>
        <v/>
      </c>
      <c r="N281" s="7" t="n"/>
      <c r="O281" s="7">
        <f>IF(F281="","",IF(LOWER(TRIM(INDEX('Buys (Lots)'!$B:$B,MATCH(F281,'Buys (Lots)'!$A:$A,0))))=LOWER(TRIM(C281)),"OK","CHECK: lot is from a different wallet/exchange"))</f>
        <v/>
      </c>
    </row>
    <row r="282">
      <c r="A282" s="4" t="n"/>
      <c r="B282" s="4" t="n"/>
      <c r="C282" s="4" t="n"/>
      <c r="D282" s="4" t="n"/>
      <c r="E282" s="5" t="n"/>
      <c r="F282" s="4" t="n"/>
      <c r="G282" s="7">
        <f>IF(F282="","",INDEX('Buys (Lots)'!$D:$D,MATCH(F282,'Buys (Lots)'!$A:$A,0)))</f>
        <v/>
      </c>
      <c r="H282" s="6">
        <f>IF(F282="","",ROUND(INDEX('Buys (Lots)'!$G:$G,MATCH(F282,'Buys (Lots)'!$A:$A,0))*D282,2))</f>
        <v/>
      </c>
      <c r="I282" s="4" t="n"/>
      <c r="J282" s="7">
        <f>IF(F282="","",IF(--A282&gt;EDATE(--G282,12),"Long-term","Short-term"))</f>
        <v/>
      </c>
      <c r="K282" s="6">
        <f>IF(F282="","",E282-H282)</f>
        <v/>
      </c>
      <c r="L282" s="7">
        <f>IF(F282="","",IF(J282="Long-term","K","H"))</f>
        <v/>
      </c>
      <c r="M282" s="7">
        <f>IF(OR(F282="",I282=""),"",IF(ROUND(I282,2)&lt;&gt;ROUND(H282,2),"B",""))</f>
        <v/>
      </c>
      <c r="N282" s="7" t="n"/>
      <c r="O282" s="7">
        <f>IF(F282="","",IF(LOWER(TRIM(INDEX('Buys (Lots)'!$B:$B,MATCH(F282,'Buys (Lots)'!$A:$A,0))))=LOWER(TRIM(C282)),"OK","CHECK: lot is from a different wallet/exchange"))</f>
        <v/>
      </c>
    </row>
    <row r="283">
      <c r="A283" s="4" t="n"/>
      <c r="B283" s="4" t="n"/>
      <c r="C283" s="4" t="n"/>
      <c r="D283" s="4" t="n"/>
      <c r="E283" s="5" t="n"/>
      <c r="F283" s="4" t="n"/>
      <c r="G283" s="7">
        <f>IF(F283="","",INDEX('Buys (Lots)'!$D:$D,MATCH(F283,'Buys (Lots)'!$A:$A,0)))</f>
        <v/>
      </c>
      <c r="H283" s="6">
        <f>IF(F283="","",ROUND(INDEX('Buys (Lots)'!$G:$G,MATCH(F283,'Buys (Lots)'!$A:$A,0))*D283,2))</f>
        <v/>
      </c>
      <c r="I283" s="4" t="n"/>
      <c r="J283" s="7">
        <f>IF(F283="","",IF(--A283&gt;EDATE(--G283,12),"Long-term","Short-term"))</f>
        <v/>
      </c>
      <c r="K283" s="6">
        <f>IF(F283="","",E283-H283)</f>
        <v/>
      </c>
      <c r="L283" s="7">
        <f>IF(F283="","",IF(J283="Long-term","K","H"))</f>
        <v/>
      </c>
      <c r="M283" s="7">
        <f>IF(OR(F283="",I283=""),"",IF(ROUND(I283,2)&lt;&gt;ROUND(H283,2),"B",""))</f>
        <v/>
      </c>
      <c r="N283" s="7" t="n"/>
      <c r="O283" s="7">
        <f>IF(F283="","",IF(LOWER(TRIM(INDEX('Buys (Lots)'!$B:$B,MATCH(F283,'Buys (Lots)'!$A:$A,0))))=LOWER(TRIM(C283)),"OK","CHECK: lot is from a different wallet/exchange"))</f>
        <v/>
      </c>
    </row>
    <row r="284">
      <c r="A284" s="4" t="n"/>
      <c r="B284" s="4" t="n"/>
      <c r="C284" s="4" t="n"/>
      <c r="D284" s="4" t="n"/>
      <c r="E284" s="5" t="n"/>
      <c r="F284" s="4" t="n"/>
      <c r="G284" s="7">
        <f>IF(F284="","",INDEX('Buys (Lots)'!$D:$D,MATCH(F284,'Buys (Lots)'!$A:$A,0)))</f>
        <v/>
      </c>
      <c r="H284" s="6">
        <f>IF(F284="","",ROUND(INDEX('Buys (Lots)'!$G:$G,MATCH(F284,'Buys (Lots)'!$A:$A,0))*D284,2))</f>
        <v/>
      </c>
      <c r="I284" s="4" t="n"/>
      <c r="J284" s="7">
        <f>IF(F284="","",IF(--A284&gt;EDATE(--G284,12),"Long-term","Short-term"))</f>
        <v/>
      </c>
      <c r="K284" s="6">
        <f>IF(F284="","",E284-H284)</f>
        <v/>
      </c>
      <c r="L284" s="7">
        <f>IF(F284="","",IF(J284="Long-term","K","H"))</f>
        <v/>
      </c>
      <c r="M284" s="7">
        <f>IF(OR(F284="",I284=""),"",IF(ROUND(I284,2)&lt;&gt;ROUND(H284,2),"B",""))</f>
        <v/>
      </c>
      <c r="N284" s="7" t="n"/>
      <c r="O284" s="7">
        <f>IF(F284="","",IF(LOWER(TRIM(INDEX('Buys (Lots)'!$B:$B,MATCH(F284,'Buys (Lots)'!$A:$A,0))))=LOWER(TRIM(C284)),"OK","CHECK: lot is from a different wallet/exchange"))</f>
        <v/>
      </c>
    </row>
    <row r="285">
      <c r="A285" s="4" t="n"/>
      <c r="B285" s="4" t="n"/>
      <c r="C285" s="4" t="n"/>
      <c r="D285" s="4" t="n"/>
      <c r="E285" s="5" t="n"/>
      <c r="F285" s="4" t="n"/>
      <c r="G285" s="7">
        <f>IF(F285="","",INDEX('Buys (Lots)'!$D:$D,MATCH(F285,'Buys (Lots)'!$A:$A,0)))</f>
        <v/>
      </c>
      <c r="H285" s="6">
        <f>IF(F285="","",ROUND(INDEX('Buys (Lots)'!$G:$G,MATCH(F285,'Buys (Lots)'!$A:$A,0))*D285,2))</f>
        <v/>
      </c>
      <c r="I285" s="4" t="n"/>
      <c r="J285" s="7">
        <f>IF(F285="","",IF(--A285&gt;EDATE(--G285,12),"Long-term","Short-term"))</f>
        <v/>
      </c>
      <c r="K285" s="6">
        <f>IF(F285="","",E285-H285)</f>
        <v/>
      </c>
      <c r="L285" s="7">
        <f>IF(F285="","",IF(J285="Long-term","K","H"))</f>
        <v/>
      </c>
      <c r="M285" s="7">
        <f>IF(OR(F285="",I285=""),"",IF(ROUND(I285,2)&lt;&gt;ROUND(H285,2),"B",""))</f>
        <v/>
      </c>
      <c r="N285" s="7" t="n"/>
      <c r="O285" s="7">
        <f>IF(F285="","",IF(LOWER(TRIM(INDEX('Buys (Lots)'!$B:$B,MATCH(F285,'Buys (Lots)'!$A:$A,0))))=LOWER(TRIM(C285)),"OK","CHECK: lot is from a different wallet/exchange"))</f>
        <v/>
      </c>
    </row>
    <row r="286">
      <c r="A286" s="4" t="n"/>
      <c r="B286" s="4" t="n"/>
      <c r="C286" s="4" t="n"/>
      <c r="D286" s="4" t="n"/>
      <c r="E286" s="5" t="n"/>
      <c r="F286" s="4" t="n"/>
      <c r="G286" s="7">
        <f>IF(F286="","",INDEX('Buys (Lots)'!$D:$D,MATCH(F286,'Buys (Lots)'!$A:$A,0)))</f>
        <v/>
      </c>
      <c r="H286" s="6">
        <f>IF(F286="","",ROUND(INDEX('Buys (Lots)'!$G:$G,MATCH(F286,'Buys (Lots)'!$A:$A,0))*D286,2))</f>
        <v/>
      </c>
      <c r="I286" s="4" t="n"/>
      <c r="J286" s="7">
        <f>IF(F286="","",IF(--A286&gt;EDATE(--G286,12),"Long-term","Short-term"))</f>
        <v/>
      </c>
      <c r="K286" s="6">
        <f>IF(F286="","",E286-H286)</f>
        <v/>
      </c>
      <c r="L286" s="7">
        <f>IF(F286="","",IF(J286="Long-term","K","H"))</f>
        <v/>
      </c>
      <c r="M286" s="7">
        <f>IF(OR(F286="",I286=""),"",IF(ROUND(I286,2)&lt;&gt;ROUND(H286,2),"B",""))</f>
        <v/>
      </c>
      <c r="N286" s="7" t="n"/>
      <c r="O286" s="7">
        <f>IF(F286="","",IF(LOWER(TRIM(INDEX('Buys (Lots)'!$B:$B,MATCH(F286,'Buys (Lots)'!$A:$A,0))))=LOWER(TRIM(C286)),"OK","CHECK: lot is from a different wallet/exchange"))</f>
        <v/>
      </c>
    </row>
    <row r="287">
      <c r="A287" s="4" t="n"/>
      <c r="B287" s="4" t="n"/>
      <c r="C287" s="4" t="n"/>
      <c r="D287" s="4" t="n"/>
      <c r="E287" s="5" t="n"/>
      <c r="F287" s="4" t="n"/>
      <c r="G287" s="7">
        <f>IF(F287="","",INDEX('Buys (Lots)'!$D:$D,MATCH(F287,'Buys (Lots)'!$A:$A,0)))</f>
        <v/>
      </c>
      <c r="H287" s="6">
        <f>IF(F287="","",ROUND(INDEX('Buys (Lots)'!$G:$G,MATCH(F287,'Buys (Lots)'!$A:$A,0))*D287,2))</f>
        <v/>
      </c>
      <c r="I287" s="4" t="n"/>
      <c r="J287" s="7">
        <f>IF(F287="","",IF(--A287&gt;EDATE(--G287,12),"Long-term","Short-term"))</f>
        <v/>
      </c>
      <c r="K287" s="6">
        <f>IF(F287="","",E287-H287)</f>
        <v/>
      </c>
      <c r="L287" s="7">
        <f>IF(F287="","",IF(J287="Long-term","K","H"))</f>
        <v/>
      </c>
      <c r="M287" s="7">
        <f>IF(OR(F287="",I287=""),"",IF(ROUND(I287,2)&lt;&gt;ROUND(H287,2),"B",""))</f>
        <v/>
      </c>
      <c r="N287" s="7" t="n"/>
      <c r="O287" s="7">
        <f>IF(F287="","",IF(LOWER(TRIM(INDEX('Buys (Lots)'!$B:$B,MATCH(F287,'Buys (Lots)'!$A:$A,0))))=LOWER(TRIM(C287)),"OK","CHECK: lot is from a different wallet/exchange"))</f>
        <v/>
      </c>
    </row>
    <row r="288">
      <c r="A288" s="4" t="n"/>
      <c r="B288" s="4" t="n"/>
      <c r="C288" s="4" t="n"/>
      <c r="D288" s="4" t="n"/>
      <c r="E288" s="5" t="n"/>
      <c r="F288" s="4" t="n"/>
      <c r="G288" s="7">
        <f>IF(F288="","",INDEX('Buys (Lots)'!$D:$D,MATCH(F288,'Buys (Lots)'!$A:$A,0)))</f>
        <v/>
      </c>
      <c r="H288" s="6">
        <f>IF(F288="","",ROUND(INDEX('Buys (Lots)'!$G:$G,MATCH(F288,'Buys (Lots)'!$A:$A,0))*D288,2))</f>
        <v/>
      </c>
      <c r="I288" s="4" t="n"/>
      <c r="J288" s="7">
        <f>IF(F288="","",IF(--A288&gt;EDATE(--G288,12),"Long-term","Short-term"))</f>
        <v/>
      </c>
      <c r="K288" s="6">
        <f>IF(F288="","",E288-H288)</f>
        <v/>
      </c>
      <c r="L288" s="7">
        <f>IF(F288="","",IF(J288="Long-term","K","H"))</f>
        <v/>
      </c>
      <c r="M288" s="7">
        <f>IF(OR(F288="",I288=""),"",IF(ROUND(I288,2)&lt;&gt;ROUND(H288,2),"B",""))</f>
        <v/>
      </c>
      <c r="N288" s="7" t="n"/>
      <c r="O288" s="7">
        <f>IF(F288="","",IF(LOWER(TRIM(INDEX('Buys (Lots)'!$B:$B,MATCH(F288,'Buys (Lots)'!$A:$A,0))))=LOWER(TRIM(C288)),"OK","CHECK: lot is from a different wallet/exchange"))</f>
        <v/>
      </c>
    </row>
    <row r="289">
      <c r="A289" s="4" t="n"/>
      <c r="B289" s="4" t="n"/>
      <c r="C289" s="4" t="n"/>
      <c r="D289" s="4" t="n"/>
      <c r="E289" s="5" t="n"/>
      <c r="F289" s="4" t="n"/>
      <c r="G289" s="7">
        <f>IF(F289="","",INDEX('Buys (Lots)'!$D:$D,MATCH(F289,'Buys (Lots)'!$A:$A,0)))</f>
        <v/>
      </c>
      <c r="H289" s="6">
        <f>IF(F289="","",ROUND(INDEX('Buys (Lots)'!$G:$G,MATCH(F289,'Buys (Lots)'!$A:$A,0))*D289,2))</f>
        <v/>
      </c>
      <c r="I289" s="4" t="n"/>
      <c r="J289" s="7">
        <f>IF(F289="","",IF(--A289&gt;EDATE(--G289,12),"Long-term","Short-term"))</f>
        <v/>
      </c>
      <c r="K289" s="6">
        <f>IF(F289="","",E289-H289)</f>
        <v/>
      </c>
      <c r="L289" s="7">
        <f>IF(F289="","",IF(J289="Long-term","K","H"))</f>
        <v/>
      </c>
      <c r="M289" s="7">
        <f>IF(OR(F289="",I289=""),"",IF(ROUND(I289,2)&lt;&gt;ROUND(H289,2),"B",""))</f>
        <v/>
      </c>
      <c r="N289" s="7" t="n"/>
      <c r="O289" s="7">
        <f>IF(F289="","",IF(LOWER(TRIM(INDEX('Buys (Lots)'!$B:$B,MATCH(F289,'Buys (Lots)'!$A:$A,0))))=LOWER(TRIM(C289)),"OK","CHECK: lot is from a different wallet/exchange"))</f>
        <v/>
      </c>
    </row>
    <row r="290">
      <c r="A290" s="4" t="n"/>
      <c r="B290" s="4" t="n"/>
      <c r="C290" s="4" t="n"/>
      <c r="D290" s="4" t="n"/>
      <c r="E290" s="5" t="n"/>
      <c r="F290" s="4" t="n"/>
      <c r="G290" s="7">
        <f>IF(F290="","",INDEX('Buys (Lots)'!$D:$D,MATCH(F290,'Buys (Lots)'!$A:$A,0)))</f>
        <v/>
      </c>
      <c r="H290" s="6">
        <f>IF(F290="","",ROUND(INDEX('Buys (Lots)'!$G:$G,MATCH(F290,'Buys (Lots)'!$A:$A,0))*D290,2))</f>
        <v/>
      </c>
      <c r="I290" s="4" t="n"/>
      <c r="J290" s="7">
        <f>IF(F290="","",IF(--A290&gt;EDATE(--G290,12),"Long-term","Short-term"))</f>
        <v/>
      </c>
      <c r="K290" s="6">
        <f>IF(F290="","",E290-H290)</f>
        <v/>
      </c>
      <c r="L290" s="7">
        <f>IF(F290="","",IF(J290="Long-term","K","H"))</f>
        <v/>
      </c>
      <c r="M290" s="7">
        <f>IF(OR(F290="",I290=""),"",IF(ROUND(I290,2)&lt;&gt;ROUND(H290,2),"B",""))</f>
        <v/>
      </c>
      <c r="N290" s="7" t="n"/>
      <c r="O290" s="7">
        <f>IF(F290="","",IF(LOWER(TRIM(INDEX('Buys (Lots)'!$B:$B,MATCH(F290,'Buys (Lots)'!$A:$A,0))))=LOWER(TRIM(C290)),"OK","CHECK: lot is from a different wallet/exchange"))</f>
        <v/>
      </c>
    </row>
    <row r="291">
      <c r="A291" s="4" t="n"/>
      <c r="B291" s="4" t="n"/>
      <c r="C291" s="4" t="n"/>
      <c r="D291" s="4" t="n"/>
      <c r="E291" s="5" t="n"/>
      <c r="F291" s="4" t="n"/>
      <c r="G291" s="7">
        <f>IF(F291="","",INDEX('Buys (Lots)'!$D:$D,MATCH(F291,'Buys (Lots)'!$A:$A,0)))</f>
        <v/>
      </c>
      <c r="H291" s="6">
        <f>IF(F291="","",ROUND(INDEX('Buys (Lots)'!$G:$G,MATCH(F291,'Buys (Lots)'!$A:$A,0))*D291,2))</f>
        <v/>
      </c>
      <c r="I291" s="4" t="n"/>
      <c r="J291" s="7">
        <f>IF(F291="","",IF(--A291&gt;EDATE(--G291,12),"Long-term","Short-term"))</f>
        <v/>
      </c>
      <c r="K291" s="6">
        <f>IF(F291="","",E291-H291)</f>
        <v/>
      </c>
      <c r="L291" s="7">
        <f>IF(F291="","",IF(J291="Long-term","K","H"))</f>
        <v/>
      </c>
      <c r="M291" s="7">
        <f>IF(OR(F291="",I291=""),"",IF(ROUND(I291,2)&lt;&gt;ROUND(H291,2),"B",""))</f>
        <v/>
      </c>
      <c r="N291" s="7" t="n"/>
      <c r="O291" s="7">
        <f>IF(F291="","",IF(LOWER(TRIM(INDEX('Buys (Lots)'!$B:$B,MATCH(F291,'Buys (Lots)'!$A:$A,0))))=LOWER(TRIM(C291)),"OK","CHECK: lot is from a different wallet/exchange"))</f>
        <v/>
      </c>
    </row>
    <row r="292">
      <c r="A292" s="4" t="n"/>
      <c r="B292" s="4" t="n"/>
      <c r="C292" s="4" t="n"/>
      <c r="D292" s="4" t="n"/>
      <c r="E292" s="5" t="n"/>
      <c r="F292" s="4" t="n"/>
      <c r="G292" s="7">
        <f>IF(F292="","",INDEX('Buys (Lots)'!$D:$D,MATCH(F292,'Buys (Lots)'!$A:$A,0)))</f>
        <v/>
      </c>
      <c r="H292" s="6">
        <f>IF(F292="","",ROUND(INDEX('Buys (Lots)'!$G:$G,MATCH(F292,'Buys (Lots)'!$A:$A,0))*D292,2))</f>
        <v/>
      </c>
      <c r="I292" s="4" t="n"/>
      <c r="J292" s="7">
        <f>IF(F292="","",IF(--A292&gt;EDATE(--G292,12),"Long-term","Short-term"))</f>
        <v/>
      </c>
      <c r="K292" s="6">
        <f>IF(F292="","",E292-H292)</f>
        <v/>
      </c>
      <c r="L292" s="7">
        <f>IF(F292="","",IF(J292="Long-term","K","H"))</f>
        <v/>
      </c>
      <c r="M292" s="7">
        <f>IF(OR(F292="",I292=""),"",IF(ROUND(I292,2)&lt;&gt;ROUND(H292,2),"B",""))</f>
        <v/>
      </c>
      <c r="N292" s="7" t="n"/>
      <c r="O292" s="7">
        <f>IF(F292="","",IF(LOWER(TRIM(INDEX('Buys (Lots)'!$B:$B,MATCH(F292,'Buys (Lots)'!$A:$A,0))))=LOWER(TRIM(C292)),"OK","CHECK: lot is from a different wallet/exchange"))</f>
        <v/>
      </c>
    </row>
    <row r="293">
      <c r="A293" s="4" t="n"/>
      <c r="B293" s="4" t="n"/>
      <c r="C293" s="4" t="n"/>
      <c r="D293" s="4" t="n"/>
      <c r="E293" s="5" t="n"/>
      <c r="F293" s="4" t="n"/>
      <c r="G293" s="7">
        <f>IF(F293="","",INDEX('Buys (Lots)'!$D:$D,MATCH(F293,'Buys (Lots)'!$A:$A,0)))</f>
        <v/>
      </c>
      <c r="H293" s="6">
        <f>IF(F293="","",ROUND(INDEX('Buys (Lots)'!$G:$G,MATCH(F293,'Buys (Lots)'!$A:$A,0))*D293,2))</f>
        <v/>
      </c>
      <c r="I293" s="4" t="n"/>
      <c r="J293" s="7">
        <f>IF(F293="","",IF(--A293&gt;EDATE(--G293,12),"Long-term","Short-term"))</f>
        <v/>
      </c>
      <c r="K293" s="6">
        <f>IF(F293="","",E293-H293)</f>
        <v/>
      </c>
      <c r="L293" s="7">
        <f>IF(F293="","",IF(J293="Long-term","K","H"))</f>
        <v/>
      </c>
      <c r="M293" s="7">
        <f>IF(OR(F293="",I293=""),"",IF(ROUND(I293,2)&lt;&gt;ROUND(H293,2),"B",""))</f>
        <v/>
      </c>
      <c r="N293" s="7" t="n"/>
      <c r="O293" s="7">
        <f>IF(F293="","",IF(LOWER(TRIM(INDEX('Buys (Lots)'!$B:$B,MATCH(F293,'Buys (Lots)'!$A:$A,0))))=LOWER(TRIM(C293)),"OK","CHECK: lot is from a different wallet/exchange"))</f>
        <v/>
      </c>
    </row>
    <row r="294">
      <c r="A294" s="4" t="n"/>
      <c r="B294" s="4" t="n"/>
      <c r="C294" s="4" t="n"/>
      <c r="D294" s="4" t="n"/>
      <c r="E294" s="5" t="n"/>
      <c r="F294" s="4" t="n"/>
      <c r="G294" s="7">
        <f>IF(F294="","",INDEX('Buys (Lots)'!$D:$D,MATCH(F294,'Buys (Lots)'!$A:$A,0)))</f>
        <v/>
      </c>
      <c r="H294" s="6">
        <f>IF(F294="","",ROUND(INDEX('Buys (Lots)'!$G:$G,MATCH(F294,'Buys (Lots)'!$A:$A,0))*D294,2))</f>
        <v/>
      </c>
      <c r="I294" s="4" t="n"/>
      <c r="J294" s="7">
        <f>IF(F294="","",IF(--A294&gt;EDATE(--G294,12),"Long-term","Short-term"))</f>
        <v/>
      </c>
      <c r="K294" s="6">
        <f>IF(F294="","",E294-H294)</f>
        <v/>
      </c>
      <c r="L294" s="7">
        <f>IF(F294="","",IF(J294="Long-term","K","H"))</f>
        <v/>
      </c>
      <c r="M294" s="7">
        <f>IF(OR(F294="",I294=""),"",IF(ROUND(I294,2)&lt;&gt;ROUND(H294,2),"B",""))</f>
        <v/>
      </c>
      <c r="N294" s="7" t="n"/>
      <c r="O294" s="7">
        <f>IF(F294="","",IF(LOWER(TRIM(INDEX('Buys (Lots)'!$B:$B,MATCH(F294,'Buys (Lots)'!$A:$A,0))))=LOWER(TRIM(C294)),"OK","CHECK: lot is from a different wallet/exchange"))</f>
        <v/>
      </c>
    </row>
    <row r="295">
      <c r="A295" s="4" t="n"/>
      <c r="B295" s="4" t="n"/>
      <c r="C295" s="4" t="n"/>
      <c r="D295" s="4" t="n"/>
      <c r="E295" s="5" t="n"/>
      <c r="F295" s="4" t="n"/>
      <c r="G295" s="7">
        <f>IF(F295="","",INDEX('Buys (Lots)'!$D:$D,MATCH(F295,'Buys (Lots)'!$A:$A,0)))</f>
        <v/>
      </c>
      <c r="H295" s="6">
        <f>IF(F295="","",ROUND(INDEX('Buys (Lots)'!$G:$G,MATCH(F295,'Buys (Lots)'!$A:$A,0))*D295,2))</f>
        <v/>
      </c>
      <c r="I295" s="4" t="n"/>
      <c r="J295" s="7">
        <f>IF(F295="","",IF(--A295&gt;EDATE(--G295,12),"Long-term","Short-term"))</f>
        <v/>
      </c>
      <c r="K295" s="6">
        <f>IF(F295="","",E295-H295)</f>
        <v/>
      </c>
      <c r="L295" s="7">
        <f>IF(F295="","",IF(J295="Long-term","K","H"))</f>
        <v/>
      </c>
      <c r="M295" s="7">
        <f>IF(OR(F295="",I295=""),"",IF(ROUND(I295,2)&lt;&gt;ROUND(H295,2),"B",""))</f>
        <v/>
      </c>
      <c r="N295" s="7" t="n"/>
      <c r="O295" s="7">
        <f>IF(F295="","",IF(LOWER(TRIM(INDEX('Buys (Lots)'!$B:$B,MATCH(F295,'Buys (Lots)'!$A:$A,0))))=LOWER(TRIM(C295)),"OK","CHECK: lot is from a different wallet/exchange"))</f>
        <v/>
      </c>
    </row>
    <row r="296">
      <c r="A296" s="4" t="n"/>
      <c r="B296" s="4" t="n"/>
      <c r="C296" s="4" t="n"/>
      <c r="D296" s="4" t="n"/>
      <c r="E296" s="5" t="n"/>
      <c r="F296" s="4" t="n"/>
      <c r="G296" s="7">
        <f>IF(F296="","",INDEX('Buys (Lots)'!$D:$D,MATCH(F296,'Buys (Lots)'!$A:$A,0)))</f>
        <v/>
      </c>
      <c r="H296" s="6">
        <f>IF(F296="","",ROUND(INDEX('Buys (Lots)'!$G:$G,MATCH(F296,'Buys (Lots)'!$A:$A,0))*D296,2))</f>
        <v/>
      </c>
      <c r="I296" s="4" t="n"/>
      <c r="J296" s="7">
        <f>IF(F296="","",IF(--A296&gt;EDATE(--G296,12),"Long-term","Short-term"))</f>
        <v/>
      </c>
      <c r="K296" s="6">
        <f>IF(F296="","",E296-H296)</f>
        <v/>
      </c>
      <c r="L296" s="7">
        <f>IF(F296="","",IF(J296="Long-term","K","H"))</f>
        <v/>
      </c>
      <c r="M296" s="7">
        <f>IF(OR(F296="",I296=""),"",IF(ROUND(I296,2)&lt;&gt;ROUND(H296,2),"B",""))</f>
        <v/>
      </c>
      <c r="N296" s="7" t="n"/>
      <c r="O296" s="7">
        <f>IF(F296="","",IF(LOWER(TRIM(INDEX('Buys (Lots)'!$B:$B,MATCH(F296,'Buys (Lots)'!$A:$A,0))))=LOWER(TRIM(C296)),"OK","CHECK: lot is from a different wallet/exchange"))</f>
        <v/>
      </c>
    </row>
    <row r="297">
      <c r="A297" s="4" t="n"/>
      <c r="B297" s="4" t="n"/>
      <c r="C297" s="4" t="n"/>
      <c r="D297" s="4" t="n"/>
      <c r="E297" s="5" t="n"/>
      <c r="F297" s="4" t="n"/>
      <c r="G297" s="7">
        <f>IF(F297="","",INDEX('Buys (Lots)'!$D:$D,MATCH(F297,'Buys (Lots)'!$A:$A,0)))</f>
        <v/>
      </c>
      <c r="H297" s="6">
        <f>IF(F297="","",ROUND(INDEX('Buys (Lots)'!$G:$G,MATCH(F297,'Buys (Lots)'!$A:$A,0))*D297,2))</f>
        <v/>
      </c>
      <c r="I297" s="4" t="n"/>
      <c r="J297" s="7">
        <f>IF(F297="","",IF(--A297&gt;EDATE(--G297,12),"Long-term","Short-term"))</f>
        <v/>
      </c>
      <c r="K297" s="6">
        <f>IF(F297="","",E297-H297)</f>
        <v/>
      </c>
      <c r="L297" s="7">
        <f>IF(F297="","",IF(J297="Long-term","K","H"))</f>
        <v/>
      </c>
      <c r="M297" s="7">
        <f>IF(OR(F297="",I297=""),"",IF(ROUND(I297,2)&lt;&gt;ROUND(H297,2),"B",""))</f>
        <v/>
      </c>
      <c r="N297" s="7" t="n"/>
      <c r="O297" s="7">
        <f>IF(F297="","",IF(LOWER(TRIM(INDEX('Buys (Lots)'!$B:$B,MATCH(F297,'Buys (Lots)'!$A:$A,0))))=LOWER(TRIM(C297)),"OK","CHECK: lot is from a different wallet/exchange"))</f>
        <v/>
      </c>
    </row>
    <row r="298">
      <c r="A298" s="4" t="n"/>
      <c r="B298" s="4" t="n"/>
      <c r="C298" s="4" t="n"/>
      <c r="D298" s="4" t="n"/>
      <c r="E298" s="5" t="n"/>
      <c r="F298" s="4" t="n"/>
      <c r="G298" s="7">
        <f>IF(F298="","",INDEX('Buys (Lots)'!$D:$D,MATCH(F298,'Buys (Lots)'!$A:$A,0)))</f>
        <v/>
      </c>
      <c r="H298" s="6">
        <f>IF(F298="","",ROUND(INDEX('Buys (Lots)'!$G:$G,MATCH(F298,'Buys (Lots)'!$A:$A,0))*D298,2))</f>
        <v/>
      </c>
      <c r="I298" s="4" t="n"/>
      <c r="J298" s="7">
        <f>IF(F298="","",IF(--A298&gt;EDATE(--G298,12),"Long-term","Short-term"))</f>
        <v/>
      </c>
      <c r="K298" s="6">
        <f>IF(F298="","",E298-H298)</f>
        <v/>
      </c>
      <c r="L298" s="7">
        <f>IF(F298="","",IF(J298="Long-term","K","H"))</f>
        <v/>
      </c>
      <c r="M298" s="7">
        <f>IF(OR(F298="",I298=""),"",IF(ROUND(I298,2)&lt;&gt;ROUND(H298,2),"B",""))</f>
        <v/>
      </c>
      <c r="N298" s="7" t="n"/>
      <c r="O298" s="7">
        <f>IF(F298="","",IF(LOWER(TRIM(INDEX('Buys (Lots)'!$B:$B,MATCH(F298,'Buys (Lots)'!$A:$A,0))))=LOWER(TRIM(C298)),"OK","CHECK: lot is from a different wallet/exchange"))</f>
        <v/>
      </c>
    </row>
    <row r="299">
      <c r="A299" s="4" t="n"/>
      <c r="B299" s="4" t="n"/>
      <c r="C299" s="4" t="n"/>
      <c r="D299" s="4" t="n"/>
      <c r="E299" s="5" t="n"/>
      <c r="F299" s="4" t="n"/>
      <c r="G299" s="7">
        <f>IF(F299="","",INDEX('Buys (Lots)'!$D:$D,MATCH(F299,'Buys (Lots)'!$A:$A,0)))</f>
        <v/>
      </c>
      <c r="H299" s="6">
        <f>IF(F299="","",ROUND(INDEX('Buys (Lots)'!$G:$G,MATCH(F299,'Buys (Lots)'!$A:$A,0))*D299,2))</f>
        <v/>
      </c>
      <c r="I299" s="4" t="n"/>
      <c r="J299" s="7">
        <f>IF(F299="","",IF(--A299&gt;EDATE(--G299,12),"Long-term","Short-term"))</f>
        <v/>
      </c>
      <c r="K299" s="6">
        <f>IF(F299="","",E299-H299)</f>
        <v/>
      </c>
      <c r="L299" s="7">
        <f>IF(F299="","",IF(J299="Long-term","K","H"))</f>
        <v/>
      </c>
      <c r="M299" s="7">
        <f>IF(OR(F299="",I299=""),"",IF(ROUND(I299,2)&lt;&gt;ROUND(H299,2),"B",""))</f>
        <v/>
      </c>
      <c r="N299" s="7" t="n"/>
      <c r="O299" s="7">
        <f>IF(F299="","",IF(LOWER(TRIM(INDEX('Buys (Lots)'!$B:$B,MATCH(F299,'Buys (Lots)'!$A:$A,0))))=LOWER(TRIM(C299)),"OK","CHECK: lot is from a different wallet/exchange"))</f>
        <v/>
      </c>
    </row>
    <row r="300">
      <c r="A300" s="4" t="n"/>
      <c r="B300" s="4" t="n"/>
      <c r="C300" s="4" t="n"/>
      <c r="D300" s="4" t="n"/>
      <c r="E300" s="5" t="n"/>
      <c r="F300" s="4" t="n"/>
      <c r="G300" s="7">
        <f>IF(F300="","",INDEX('Buys (Lots)'!$D:$D,MATCH(F300,'Buys (Lots)'!$A:$A,0)))</f>
        <v/>
      </c>
      <c r="H300" s="6">
        <f>IF(F300="","",ROUND(INDEX('Buys (Lots)'!$G:$G,MATCH(F300,'Buys (Lots)'!$A:$A,0))*D300,2))</f>
        <v/>
      </c>
      <c r="I300" s="4" t="n"/>
      <c r="J300" s="7">
        <f>IF(F300="","",IF(--A300&gt;EDATE(--G300,12),"Long-term","Short-term"))</f>
        <v/>
      </c>
      <c r="K300" s="6">
        <f>IF(F300="","",E300-H300)</f>
        <v/>
      </c>
      <c r="L300" s="7">
        <f>IF(F300="","",IF(J300="Long-term","K","H"))</f>
        <v/>
      </c>
      <c r="M300" s="7">
        <f>IF(OR(F300="",I300=""),"",IF(ROUND(I300,2)&lt;&gt;ROUND(H300,2),"B",""))</f>
        <v/>
      </c>
      <c r="N300" s="7" t="n"/>
      <c r="O300" s="7">
        <f>IF(F300="","",IF(LOWER(TRIM(INDEX('Buys (Lots)'!$B:$B,MATCH(F300,'Buys (Lots)'!$A:$A,0))))=LOWER(TRIM(C300)),"OK","CHECK: lot is from a different wallet/exchange"))</f>
        <v/>
      </c>
    </row>
    <row r="301">
      <c r="A301" s="4" t="n"/>
      <c r="B301" s="4" t="n"/>
      <c r="C301" s="4" t="n"/>
      <c r="D301" s="4" t="n"/>
      <c r="E301" s="5" t="n"/>
      <c r="F301" s="4" t="n"/>
      <c r="G301" s="7">
        <f>IF(F301="","",INDEX('Buys (Lots)'!$D:$D,MATCH(F301,'Buys (Lots)'!$A:$A,0)))</f>
        <v/>
      </c>
      <c r="H301" s="6">
        <f>IF(F301="","",ROUND(INDEX('Buys (Lots)'!$G:$G,MATCH(F301,'Buys (Lots)'!$A:$A,0))*D301,2))</f>
        <v/>
      </c>
      <c r="I301" s="4" t="n"/>
      <c r="J301" s="7">
        <f>IF(F301="","",IF(--A301&gt;EDATE(--G301,12),"Long-term","Short-term"))</f>
        <v/>
      </c>
      <c r="K301" s="6">
        <f>IF(F301="","",E301-H301)</f>
        <v/>
      </c>
      <c r="L301" s="7">
        <f>IF(F301="","",IF(J301="Long-term","K","H"))</f>
        <v/>
      </c>
      <c r="M301" s="7">
        <f>IF(OR(F301="",I301=""),"",IF(ROUND(I301,2)&lt;&gt;ROUND(H301,2),"B",""))</f>
        <v/>
      </c>
      <c r="N301" s="7" t="n"/>
      <c r="O301" s="7">
        <f>IF(F301="","",IF(LOWER(TRIM(INDEX('Buys (Lots)'!$B:$B,MATCH(F301,'Buys (Lots)'!$A:$A,0))))=LOWER(TRIM(C301)),"OK","CHECK: lot is from a different wallet/exchange"))</f>
        <v/>
      </c>
    </row>
    <row r="302">
      <c r="A302" s="4" t="n"/>
      <c r="B302" s="4" t="n"/>
      <c r="C302" s="4" t="n"/>
      <c r="D302" s="4" t="n"/>
      <c r="E302" s="5" t="n"/>
      <c r="F302" s="4" t="n"/>
      <c r="G302" s="7">
        <f>IF(F302="","",INDEX('Buys (Lots)'!$D:$D,MATCH(F302,'Buys (Lots)'!$A:$A,0)))</f>
        <v/>
      </c>
      <c r="H302" s="6">
        <f>IF(F302="","",ROUND(INDEX('Buys (Lots)'!$G:$G,MATCH(F302,'Buys (Lots)'!$A:$A,0))*D302,2))</f>
        <v/>
      </c>
      <c r="I302" s="4" t="n"/>
      <c r="J302" s="7">
        <f>IF(F302="","",IF(--A302&gt;EDATE(--G302,12),"Long-term","Short-term"))</f>
        <v/>
      </c>
      <c r="K302" s="6">
        <f>IF(F302="","",E302-H302)</f>
        <v/>
      </c>
      <c r="L302" s="7">
        <f>IF(F302="","",IF(J302="Long-term","K","H"))</f>
        <v/>
      </c>
      <c r="M302" s="7">
        <f>IF(OR(F302="",I302=""),"",IF(ROUND(I302,2)&lt;&gt;ROUND(H302,2),"B",""))</f>
        <v/>
      </c>
      <c r="N302" s="7" t="n"/>
      <c r="O302" s="7">
        <f>IF(F302="","",IF(LOWER(TRIM(INDEX('Buys (Lots)'!$B:$B,MATCH(F302,'Buys (Lots)'!$A:$A,0))))=LOWER(TRIM(C302)),"OK","CHECK: lot is from a different wallet/exchange"))</f>
        <v/>
      </c>
    </row>
    <row r="303">
      <c r="A303" s="4" t="n"/>
      <c r="B303" s="4" t="n"/>
      <c r="C303" s="4" t="n"/>
      <c r="D303" s="4" t="n"/>
      <c r="E303" s="5" t="n"/>
      <c r="F303" s="4" t="n"/>
      <c r="G303" s="7">
        <f>IF(F303="","",INDEX('Buys (Lots)'!$D:$D,MATCH(F303,'Buys (Lots)'!$A:$A,0)))</f>
        <v/>
      </c>
      <c r="H303" s="6">
        <f>IF(F303="","",ROUND(INDEX('Buys (Lots)'!$G:$G,MATCH(F303,'Buys (Lots)'!$A:$A,0))*D303,2))</f>
        <v/>
      </c>
      <c r="I303" s="4" t="n"/>
      <c r="J303" s="7">
        <f>IF(F303="","",IF(--A303&gt;EDATE(--G303,12),"Long-term","Short-term"))</f>
        <v/>
      </c>
      <c r="K303" s="6">
        <f>IF(F303="","",E303-H303)</f>
        <v/>
      </c>
      <c r="L303" s="7">
        <f>IF(F303="","",IF(J303="Long-term","K","H"))</f>
        <v/>
      </c>
      <c r="M303" s="7">
        <f>IF(OR(F303="",I303=""),"",IF(ROUND(I303,2)&lt;&gt;ROUND(H303,2),"B",""))</f>
        <v/>
      </c>
      <c r="N303" s="7" t="n"/>
      <c r="O303" s="7">
        <f>IF(F303="","",IF(LOWER(TRIM(INDEX('Buys (Lots)'!$B:$B,MATCH(F303,'Buys (Lots)'!$A:$A,0))))=LOWER(TRIM(C303)),"OK","CHECK: lot is from a different wallet/exchange"))</f>
        <v/>
      </c>
    </row>
    <row r="304">
      <c r="A304" s="4" t="n"/>
      <c r="B304" s="4" t="n"/>
      <c r="C304" s="4" t="n"/>
      <c r="D304" s="4" t="n"/>
      <c r="E304" s="5" t="n"/>
      <c r="F304" s="4" t="n"/>
      <c r="G304" s="7">
        <f>IF(F304="","",INDEX('Buys (Lots)'!$D:$D,MATCH(F304,'Buys (Lots)'!$A:$A,0)))</f>
        <v/>
      </c>
      <c r="H304" s="6">
        <f>IF(F304="","",ROUND(INDEX('Buys (Lots)'!$G:$G,MATCH(F304,'Buys (Lots)'!$A:$A,0))*D304,2))</f>
        <v/>
      </c>
      <c r="I304" s="4" t="n"/>
      <c r="J304" s="7">
        <f>IF(F304="","",IF(--A304&gt;EDATE(--G304,12),"Long-term","Short-term"))</f>
        <v/>
      </c>
      <c r="K304" s="6">
        <f>IF(F304="","",E304-H304)</f>
        <v/>
      </c>
      <c r="L304" s="7">
        <f>IF(F304="","",IF(J304="Long-term","K","H"))</f>
        <v/>
      </c>
      <c r="M304" s="7">
        <f>IF(OR(F304="",I304=""),"",IF(ROUND(I304,2)&lt;&gt;ROUND(H304,2),"B",""))</f>
        <v/>
      </c>
      <c r="N304" s="7" t="n"/>
      <c r="O304" s="7">
        <f>IF(F304="","",IF(LOWER(TRIM(INDEX('Buys (Lots)'!$B:$B,MATCH(F304,'Buys (Lots)'!$A:$A,0))))=LOWER(TRIM(C304)),"OK","CHECK: lot is from a different wallet/exchange"))</f>
        <v/>
      </c>
    </row>
    <row r="305">
      <c r="A305" s="4" t="n"/>
      <c r="B305" s="4" t="n"/>
      <c r="C305" s="4" t="n"/>
      <c r="D305" s="4" t="n"/>
      <c r="E305" s="5" t="n"/>
      <c r="F305" s="4" t="n"/>
      <c r="G305" s="7">
        <f>IF(F305="","",INDEX('Buys (Lots)'!$D:$D,MATCH(F305,'Buys (Lots)'!$A:$A,0)))</f>
        <v/>
      </c>
      <c r="H305" s="6">
        <f>IF(F305="","",ROUND(INDEX('Buys (Lots)'!$G:$G,MATCH(F305,'Buys (Lots)'!$A:$A,0))*D305,2))</f>
        <v/>
      </c>
      <c r="I305" s="4" t="n"/>
      <c r="J305" s="7">
        <f>IF(F305="","",IF(--A305&gt;EDATE(--G305,12),"Long-term","Short-term"))</f>
        <v/>
      </c>
      <c r="K305" s="6">
        <f>IF(F305="","",E305-H305)</f>
        <v/>
      </c>
      <c r="L305" s="7">
        <f>IF(F305="","",IF(J305="Long-term","K","H"))</f>
        <v/>
      </c>
      <c r="M305" s="7">
        <f>IF(OR(F305="",I305=""),"",IF(ROUND(I305,2)&lt;&gt;ROUND(H305,2),"B",""))</f>
        <v/>
      </c>
      <c r="N305" s="7" t="n"/>
      <c r="O305" s="7">
        <f>IF(F305="","",IF(LOWER(TRIM(INDEX('Buys (Lots)'!$B:$B,MATCH(F305,'Buys (Lots)'!$A:$A,0))))=LOWER(TRIM(C305)),"OK","CHECK: lot is from a different wallet/exchange"))</f>
        <v/>
      </c>
    </row>
    <row r="306">
      <c r="A306" s="4" t="n"/>
      <c r="B306" s="4" t="n"/>
      <c r="C306" s="4" t="n"/>
      <c r="D306" s="4" t="n"/>
      <c r="E306" s="5" t="n"/>
      <c r="F306" s="4" t="n"/>
      <c r="G306" s="7">
        <f>IF(F306="","",INDEX('Buys (Lots)'!$D:$D,MATCH(F306,'Buys (Lots)'!$A:$A,0)))</f>
        <v/>
      </c>
      <c r="H306" s="6">
        <f>IF(F306="","",ROUND(INDEX('Buys (Lots)'!$G:$G,MATCH(F306,'Buys (Lots)'!$A:$A,0))*D306,2))</f>
        <v/>
      </c>
      <c r="I306" s="4" t="n"/>
      <c r="J306" s="7">
        <f>IF(F306="","",IF(--A306&gt;EDATE(--G306,12),"Long-term","Short-term"))</f>
        <v/>
      </c>
      <c r="K306" s="6">
        <f>IF(F306="","",E306-H306)</f>
        <v/>
      </c>
      <c r="L306" s="7">
        <f>IF(F306="","",IF(J306="Long-term","K","H"))</f>
        <v/>
      </c>
      <c r="M306" s="7">
        <f>IF(OR(F306="",I306=""),"",IF(ROUND(I306,2)&lt;&gt;ROUND(H306,2),"B",""))</f>
        <v/>
      </c>
      <c r="N306" s="7" t="n"/>
      <c r="O306" s="7">
        <f>IF(F306="","",IF(LOWER(TRIM(INDEX('Buys (Lots)'!$B:$B,MATCH(F306,'Buys (Lots)'!$A:$A,0))))=LOWER(TRIM(C306)),"OK","CHECK: lot is from a different wallet/exchange"))</f>
        <v/>
      </c>
    </row>
    <row r="307">
      <c r="A307" s="4" t="n"/>
      <c r="B307" s="4" t="n"/>
      <c r="C307" s="4" t="n"/>
      <c r="D307" s="4" t="n"/>
      <c r="E307" s="5" t="n"/>
      <c r="F307" s="4" t="n"/>
      <c r="G307" s="7">
        <f>IF(F307="","",INDEX('Buys (Lots)'!$D:$D,MATCH(F307,'Buys (Lots)'!$A:$A,0)))</f>
        <v/>
      </c>
      <c r="H307" s="6">
        <f>IF(F307="","",ROUND(INDEX('Buys (Lots)'!$G:$G,MATCH(F307,'Buys (Lots)'!$A:$A,0))*D307,2))</f>
        <v/>
      </c>
      <c r="I307" s="4" t="n"/>
      <c r="J307" s="7">
        <f>IF(F307="","",IF(--A307&gt;EDATE(--G307,12),"Long-term","Short-term"))</f>
        <v/>
      </c>
      <c r="K307" s="6">
        <f>IF(F307="","",E307-H307)</f>
        <v/>
      </c>
      <c r="L307" s="7">
        <f>IF(F307="","",IF(J307="Long-term","K","H"))</f>
        <v/>
      </c>
      <c r="M307" s="7">
        <f>IF(OR(F307="",I307=""),"",IF(ROUND(I307,2)&lt;&gt;ROUND(H307,2),"B",""))</f>
        <v/>
      </c>
      <c r="N307" s="7" t="n"/>
      <c r="O307" s="7">
        <f>IF(F307="","",IF(LOWER(TRIM(INDEX('Buys (Lots)'!$B:$B,MATCH(F307,'Buys (Lots)'!$A:$A,0))))=LOWER(TRIM(C307)),"OK","CHECK: lot is from a different wallet/exchange"))</f>
        <v/>
      </c>
    </row>
    <row r="308">
      <c r="A308" s="4" t="n"/>
      <c r="B308" s="4" t="n"/>
      <c r="C308" s="4" t="n"/>
      <c r="D308" s="4" t="n"/>
      <c r="E308" s="5" t="n"/>
      <c r="F308" s="4" t="n"/>
      <c r="G308" s="7">
        <f>IF(F308="","",INDEX('Buys (Lots)'!$D:$D,MATCH(F308,'Buys (Lots)'!$A:$A,0)))</f>
        <v/>
      </c>
      <c r="H308" s="6">
        <f>IF(F308="","",ROUND(INDEX('Buys (Lots)'!$G:$G,MATCH(F308,'Buys (Lots)'!$A:$A,0))*D308,2))</f>
        <v/>
      </c>
      <c r="I308" s="4" t="n"/>
      <c r="J308" s="7">
        <f>IF(F308="","",IF(--A308&gt;EDATE(--G308,12),"Long-term","Short-term"))</f>
        <v/>
      </c>
      <c r="K308" s="6">
        <f>IF(F308="","",E308-H308)</f>
        <v/>
      </c>
      <c r="L308" s="7">
        <f>IF(F308="","",IF(J308="Long-term","K","H"))</f>
        <v/>
      </c>
      <c r="M308" s="7">
        <f>IF(OR(F308="",I308=""),"",IF(ROUND(I308,2)&lt;&gt;ROUND(H308,2),"B",""))</f>
        <v/>
      </c>
      <c r="N308" s="7" t="n"/>
      <c r="O308" s="7">
        <f>IF(F308="","",IF(LOWER(TRIM(INDEX('Buys (Lots)'!$B:$B,MATCH(F308,'Buys (Lots)'!$A:$A,0))))=LOWER(TRIM(C308)),"OK","CHECK: lot is from a different wallet/exchange"))</f>
        <v/>
      </c>
    </row>
    <row r="309">
      <c r="A309" s="4" t="n"/>
      <c r="B309" s="4" t="n"/>
      <c r="C309" s="4" t="n"/>
      <c r="D309" s="4" t="n"/>
      <c r="E309" s="5" t="n"/>
      <c r="F309" s="4" t="n"/>
      <c r="G309" s="7">
        <f>IF(F309="","",INDEX('Buys (Lots)'!$D:$D,MATCH(F309,'Buys (Lots)'!$A:$A,0)))</f>
        <v/>
      </c>
      <c r="H309" s="6">
        <f>IF(F309="","",ROUND(INDEX('Buys (Lots)'!$G:$G,MATCH(F309,'Buys (Lots)'!$A:$A,0))*D309,2))</f>
        <v/>
      </c>
      <c r="I309" s="4" t="n"/>
      <c r="J309" s="7">
        <f>IF(F309="","",IF(--A309&gt;EDATE(--G309,12),"Long-term","Short-term"))</f>
        <v/>
      </c>
      <c r="K309" s="6">
        <f>IF(F309="","",E309-H309)</f>
        <v/>
      </c>
      <c r="L309" s="7">
        <f>IF(F309="","",IF(J309="Long-term","K","H"))</f>
        <v/>
      </c>
      <c r="M309" s="7">
        <f>IF(OR(F309="",I309=""),"",IF(ROUND(I309,2)&lt;&gt;ROUND(H309,2),"B",""))</f>
        <v/>
      </c>
      <c r="N309" s="7" t="n"/>
      <c r="O309" s="7">
        <f>IF(F309="","",IF(LOWER(TRIM(INDEX('Buys (Lots)'!$B:$B,MATCH(F309,'Buys (Lots)'!$A:$A,0))))=LOWER(TRIM(C309)),"OK","CHECK: lot is from a different wallet/exchange"))</f>
        <v/>
      </c>
    </row>
    <row r="310">
      <c r="A310" s="4" t="n"/>
      <c r="B310" s="4" t="n"/>
      <c r="C310" s="4" t="n"/>
      <c r="D310" s="4" t="n"/>
      <c r="E310" s="5" t="n"/>
      <c r="F310" s="4" t="n"/>
      <c r="G310" s="7">
        <f>IF(F310="","",INDEX('Buys (Lots)'!$D:$D,MATCH(F310,'Buys (Lots)'!$A:$A,0)))</f>
        <v/>
      </c>
      <c r="H310" s="6">
        <f>IF(F310="","",ROUND(INDEX('Buys (Lots)'!$G:$G,MATCH(F310,'Buys (Lots)'!$A:$A,0))*D310,2))</f>
        <v/>
      </c>
      <c r="I310" s="4" t="n"/>
      <c r="J310" s="7">
        <f>IF(F310="","",IF(--A310&gt;EDATE(--G310,12),"Long-term","Short-term"))</f>
        <v/>
      </c>
      <c r="K310" s="6">
        <f>IF(F310="","",E310-H310)</f>
        <v/>
      </c>
      <c r="L310" s="7">
        <f>IF(F310="","",IF(J310="Long-term","K","H"))</f>
        <v/>
      </c>
      <c r="M310" s="7">
        <f>IF(OR(F310="",I310=""),"",IF(ROUND(I310,2)&lt;&gt;ROUND(H310,2),"B",""))</f>
        <v/>
      </c>
      <c r="N310" s="7" t="n"/>
      <c r="O310" s="7">
        <f>IF(F310="","",IF(LOWER(TRIM(INDEX('Buys (Lots)'!$B:$B,MATCH(F310,'Buys (Lots)'!$A:$A,0))))=LOWER(TRIM(C310)),"OK","CHECK: lot is from a different wallet/exchange"))</f>
        <v/>
      </c>
    </row>
    <row r="311">
      <c r="A311" s="4" t="n"/>
      <c r="B311" s="4" t="n"/>
      <c r="C311" s="4" t="n"/>
      <c r="D311" s="4" t="n"/>
      <c r="E311" s="5" t="n"/>
      <c r="F311" s="4" t="n"/>
      <c r="G311" s="7">
        <f>IF(F311="","",INDEX('Buys (Lots)'!$D:$D,MATCH(F311,'Buys (Lots)'!$A:$A,0)))</f>
        <v/>
      </c>
      <c r="H311" s="6">
        <f>IF(F311="","",ROUND(INDEX('Buys (Lots)'!$G:$G,MATCH(F311,'Buys (Lots)'!$A:$A,0))*D311,2))</f>
        <v/>
      </c>
      <c r="I311" s="4" t="n"/>
      <c r="J311" s="7">
        <f>IF(F311="","",IF(--A311&gt;EDATE(--G311,12),"Long-term","Short-term"))</f>
        <v/>
      </c>
      <c r="K311" s="6">
        <f>IF(F311="","",E311-H311)</f>
        <v/>
      </c>
      <c r="L311" s="7">
        <f>IF(F311="","",IF(J311="Long-term","K","H"))</f>
        <v/>
      </c>
      <c r="M311" s="7">
        <f>IF(OR(F311="",I311=""),"",IF(ROUND(I311,2)&lt;&gt;ROUND(H311,2),"B",""))</f>
        <v/>
      </c>
      <c r="N311" s="7" t="n"/>
      <c r="O311" s="7">
        <f>IF(F311="","",IF(LOWER(TRIM(INDEX('Buys (Lots)'!$B:$B,MATCH(F311,'Buys (Lots)'!$A:$A,0))))=LOWER(TRIM(C311)),"OK","CHECK: lot is from a different wallet/exchange"))</f>
        <v/>
      </c>
    </row>
    <row r="312">
      <c r="A312" s="4" t="n"/>
      <c r="B312" s="4" t="n"/>
      <c r="C312" s="4" t="n"/>
      <c r="D312" s="4" t="n"/>
      <c r="E312" s="5" t="n"/>
      <c r="F312" s="4" t="n"/>
      <c r="G312" s="7">
        <f>IF(F312="","",INDEX('Buys (Lots)'!$D:$D,MATCH(F312,'Buys (Lots)'!$A:$A,0)))</f>
        <v/>
      </c>
      <c r="H312" s="6">
        <f>IF(F312="","",ROUND(INDEX('Buys (Lots)'!$G:$G,MATCH(F312,'Buys (Lots)'!$A:$A,0))*D312,2))</f>
        <v/>
      </c>
      <c r="I312" s="4" t="n"/>
      <c r="J312" s="7">
        <f>IF(F312="","",IF(--A312&gt;EDATE(--G312,12),"Long-term","Short-term"))</f>
        <v/>
      </c>
      <c r="K312" s="6">
        <f>IF(F312="","",E312-H312)</f>
        <v/>
      </c>
      <c r="L312" s="7">
        <f>IF(F312="","",IF(J312="Long-term","K","H"))</f>
        <v/>
      </c>
      <c r="M312" s="7">
        <f>IF(OR(F312="",I312=""),"",IF(ROUND(I312,2)&lt;&gt;ROUND(H312,2),"B",""))</f>
        <v/>
      </c>
      <c r="N312" s="7" t="n"/>
      <c r="O312" s="7">
        <f>IF(F312="","",IF(LOWER(TRIM(INDEX('Buys (Lots)'!$B:$B,MATCH(F312,'Buys (Lots)'!$A:$A,0))))=LOWER(TRIM(C312)),"OK","CHECK: lot is from a different wallet/exchange"))</f>
        <v/>
      </c>
    </row>
    <row r="313">
      <c r="A313" s="4" t="n"/>
      <c r="B313" s="4" t="n"/>
      <c r="C313" s="4" t="n"/>
      <c r="D313" s="4" t="n"/>
      <c r="E313" s="5" t="n"/>
      <c r="F313" s="4" t="n"/>
      <c r="G313" s="7">
        <f>IF(F313="","",INDEX('Buys (Lots)'!$D:$D,MATCH(F313,'Buys (Lots)'!$A:$A,0)))</f>
        <v/>
      </c>
      <c r="H313" s="6">
        <f>IF(F313="","",ROUND(INDEX('Buys (Lots)'!$G:$G,MATCH(F313,'Buys (Lots)'!$A:$A,0))*D313,2))</f>
        <v/>
      </c>
      <c r="I313" s="4" t="n"/>
      <c r="J313" s="7">
        <f>IF(F313="","",IF(--A313&gt;EDATE(--G313,12),"Long-term","Short-term"))</f>
        <v/>
      </c>
      <c r="K313" s="6">
        <f>IF(F313="","",E313-H313)</f>
        <v/>
      </c>
      <c r="L313" s="7">
        <f>IF(F313="","",IF(J313="Long-term","K","H"))</f>
        <v/>
      </c>
      <c r="M313" s="7">
        <f>IF(OR(F313="",I313=""),"",IF(ROUND(I313,2)&lt;&gt;ROUND(H313,2),"B",""))</f>
        <v/>
      </c>
      <c r="N313" s="7" t="n"/>
      <c r="O313" s="7">
        <f>IF(F313="","",IF(LOWER(TRIM(INDEX('Buys (Lots)'!$B:$B,MATCH(F313,'Buys (Lots)'!$A:$A,0))))=LOWER(TRIM(C313)),"OK","CHECK: lot is from a different wallet/exchange"))</f>
        <v/>
      </c>
    </row>
    <row r="314">
      <c r="A314" s="4" t="n"/>
      <c r="B314" s="4" t="n"/>
      <c r="C314" s="4" t="n"/>
      <c r="D314" s="4" t="n"/>
      <c r="E314" s="5" t="n"/>
      <c r="F314" s="4" t="n"/>
      <c r="G314" s="7">
        <f>IF(F314="","",INDEX('Buys (Lots)'!$D:$D,MATCH(F314,'Buys (Lots)'!$A:$A,0)))</f>
        <v/>
      </c>
      <c r="H314" s="6">
        <f>IF(F314="","",ROUND(INDEX('Buys (Lots)'!$G:$G,MATCH(F314,'Buys (Lots)'!$A:$A,0))*D314,2))</f>
        <v/>
      </c>
      <c r="I314" s="4" t="n"/>
      <c r="J314" s="7">
        <f>IF(F314="","",IF(--A314&gt;EDATE(--G314,12),"Long-term","Short-term"))</f>
        <v/>
      </c>
      <c r="K314" s="6">
        <f>IF(F314="","",E314-H314)</f>
        <v/>
      </c>
      <c r="L314" s="7">
        <f>IF(F314="","",IF(J314="Long-term","K","H"))</f>
        <v/>
      </c>
      <c r="M314" s="7">
        <f>IF(OR(F314="",I314=""),"",IF(ROUND(I314,2)&lt;&gt;ROUND(H314,2),"B",""))</f>
        <v/>
      </c>
      <c r="N314" s="7" t="n"/>
      <c r="O314" s="7">
        <f>IF(F314="","",IF(LOWER(TRIM(INDEX('Buys (Lots)'!$B:$B,MATCH(F314,'Buys (Lots)'!$A:$A,0))))=LOWER(TRIM(C314)),"OK","CHECK: lot is from a different wallet/exchange"))</f>
        <v/>
      </c>
    </row>
    <row r="315">
      <c r="A315" s="4" t="n"/>
      <c r="B315" s="4" t="n"/>
      <c r="C315" s="4" t="n"/>
      <c r="D315" s="4" t="n"/>
      <c r="E315" s="5" t="n"/>
      <c r="F315" s="4" t="n"/>
      <c r="G315" s="7">
        <f>IF(F315="","",INDEX('Buys (Lots)'!$D:$D,MATCH(F315,'Buys (Lots)'!$A:$A,0)))</f>
        <v/>
      </c>
      <c r="H315" s="6">
        <f>IF(F315="","",ROUND(INDEX('Buys (Lots)'!$G:$G,MATCH(F315,'Buys (Lots)'!$A:$A,0))*D315,2))</f>
        <v/>
      </c>
      <c r="I315" s="4" t="n"/>
      <c r="J315" s="7">
        <f>IF(F315="","",IF(--A315&gt;EDATE(--G315,12),"Long-term","Short-term"))</f>
        <v/>
      </c>
      <c r="K315" s="6">
        <f>IF(F315="","",E315-H315)</f>
        <v/>
      </c>
      <c r="L315" s="7">
        <f>IF(F315="","",IF(J315="Long-term","K","H"))</f>
        <v/>
      </c>
      <c r="M315" s="7">
        <f>IF(OR(F315="",I315=""),"",IF(ROUND(I315,2)&lt;&gt;ROUND(H315,2),"B",""))</f>
        <v/>
      </c>
      <c r="N315" s="7" t="n"/>
      <c r="O315" s="7">
        <f>IF(F315="","",IF(LOWER(TRIM(INDEX('Buys (Lots)'!$B:$B,MATCH(F315,'Buys (Lots)'!$A:$A,0))))=LOWER(TRIM(C315)),"OK","CHECK: lot is from a different wallet/exchange"))</f>
        <v/>
      </c>
    </row>
    <row r="316">
      <c r="A316" s="4" t="n"/>
      <c r="B316" s="4" t="n"/>
      <c r="C316" s="4" t="n"/>
      <c r="D316" s="4" t="n"/>
      <c r="E316" s="5" t="n"/>
      <c r="F316" s="4" t="n"/>
      <c r="G316" s="7">
        <f>IF(F316="","",INDEX('Buys (Lots)'!$D:$D,MATCH(F316,'Buys (Lots)'!$A:$A,0)))</f>
        <v/>
      </c>
      <c r="H316" s="6">
        <f>IF(F316="","",ROUND(INDEX('Buys (Lots)'!$G:$G,MATCH(F316,'Buys (Lots)'!$A:$A,0))*D316,2))</f>
        <v/>
      </c>
      <c r="I316" s="4" t="n"/>
      <c r="J316" s="7">
        <f>IF(F316="","",IF(--A316&gt;EDATE(--G316,12),"Long-term","Short-term"))</f>
        <v/>
      </c>
      <c r="K316" s="6">
        <f>IF(F316="","",E316-H316)</f>
        <v/>
      </c>
      <c r="L316" s="7">
        <f>IF(F316="","",IF(J316="Long-term","K","H"))</f>
        <v/>
      </c>
      <c r="M316" s="7">
        <f>IF(OR(F316="",I316=""),"",IF(ROUND(I316,2)&lt;&gt;ROUND(H316,2),"B",""))</f>
        <v/>
      </c>
      <c r="N316" s="7" t="n"/>
      <c r="O316" s="7">
        <f>IF(F316="","",IF(LOWER(TRIM(INDEX('Buys (Lots)'!$B:$B,MATCH(F316,'Buys (Lots)'!$A:$A,0))))=LOWER(TRIM(C316)),"OK","CHECK: lot is from a different wallet/exchange"))</f>
        <v/>
      </c>
    </row>
    <row r="317">
      <c r="A317" s="4" t="n"/>
      <c r="B317" s="4" t="n"/>
      <c r="C317" s="4" t="n"/>
      <c r="D317" s="4" t="n"/>
      <c r="E317" s="5" t="n"/>
      <c r="F317" s="4" t="n"/>
      <c r="G317" s="7">
        <f>IF(F317="","",INDEX('Buys (Lots)'!$D:$D,MATCH(F317,'Buys (Lots)'!$A:$A,0)))</f>
        <v/>
      </c>
      <c r="H317" s="6">
        <f>IF(F317="","",ROUND(INDEX('Buys (Lots)'!$G:$G,MATCH(F317,'Buys (Lots)'!$A:$A,0))*D317,2))</f>
        <v/>
      </c>
      <c r="I317" s="4" t="n"/>
      <c r="J317" s="7">
        <f>IF(F317="","",IF(--A317&gt;EDATE(--G317,12),"Long-term","Short-term"))</f>
        <v/>
      </c>
      <c r="K317" s="6">
        <f>IF(F317="","",E317-H317)</f>
        <v/>
      </c>
      <c r="L317" s="7">
        <f>IF(F317="","",IF(J317="Long-term","K","H"))</f>
        <v/>
      </c>
      <c r="M317" s="7">
        <f>IF(OR(F317="",I317=""),"",IF(ROUND(I317,2)&lt;&gt;ROUND(H317,2),"B",""))</f>
        <v/>
      </c>
      <c r="N317" s="7" t="n"/>
      <c r="O317" s="7">
        <f>IF(F317="","",IF(LOWER(TRIM(INDEX('Buys (Lots)'!$B:$B,MATCH(F317,'Buys (Lots)'!$A:$A,0))))=LOWER(TRIM(C317)),"OK","CHECK: lot is from a different wallet/exchange"))</f>
        <v/>
      </c>
    </row>
    <row r="318">
      <c r="A318" s="4" t="n"/>
      <c r="B318" s="4" t="n"/>
      <c r="C318" s="4" t="n"/>
      <c r="D318" s="4" t="n"/>
      <c r="E318" s="5" t="n"/>
      <c r="F318" s="4" t="n"/>
      <c r="G318" s="7">
        <f>IF(F318="","",INDEX('Buys (Lots)'!$D:$D,MATCH(F318,'Buys (Lots)'!$A:$A,0)))</f>
        <v/>
      </c>
      <c r="H318" s="6">
        <f>IF(F318="","",ROUND(INDEX('Buys (Lots)'!$G:$G,MATCH(F318,'Buys (Lots)'!$A:$A,0))*D318,2))</f>
        <v/>
      </c>
      <c r="I318" s="4" t="n"/>
      <c r="J318" s="7">
        <f>IF(F318="","",IF(--A318&gt;EDATE(--G318,12),"Long-term","Short-term"))</f>
        <v/>
      </c>
      <c r="K318" s="6">
        <f>IF(F318="","",E318-H318)</f>
        <v/>
      </c>
      <c r="L318" s="7">
        <f>IF(F318="","",IF(J318="Long-term","K","H"))</f>
        <v/>
      </c>
      <c r="M318" s="7">
        <f>IF(OR(F318="",I318=""),"",IF(ROUND(I318,2)&lt;&gt;ROUND(H318,2),"B",""))</f>
        <v/>
      </c>
      <c r="N318" s="7" t="n"/>
      <c r="O318" s="7">
        <f>IF(F318="","",IF(LOWER(TRIM(INDEX('Buys (Lots)'!$B:$B,MATCH(F318,'Buys (Lots)'!$A:$A,0))))=LOWER(TRIM(C318)),"OK","CHECK: lot is from a different wallet/exchange"))</f>
        <v/>
      </c>
    </row>
    <row r="319">
      <c r="A319" s="4" t="n"/>
      <c r="B319" s="4" t="n"/>
      <c r="C319" s="4" t="n"/>
      <c r="D319" s="4" t="n"/>
      <c r="E319" s="5" t="n"/>
      <c r="F319" s="4" t="n"/>
      <c r="G319" s="7">
        <f>IF(F319="","",INDEX('Buys (Lots)'!$D:$D,MATCH(F319,'Buys (Lots)'!$A:$A,0)))</f>
        <v/>
      </c>
      <c r="H319" s="6">
        <f>IF(F319="","",ROUND(INDEX('Buys (Lots)'!$G:$G,MATCH(F319,'Buys (Lots)'!$A:$A,0))*D319,2))</f>
        <v/>
      </c>
      <c r="I319" s="4" t="n"/>
      <c r="J319" s="7">
        <f>IF(F319="","",IF(--A319&gt;EDATE(--G319,12),"Long-term","Short-term"))</f>
        <v/>
      </c>
      <c r="K319" s="6">
        <f>IF(F319="","",E319-H319)</f>
        <v/>
      </c>
      <c r="L319" s="7">
        <f>IF(F319="","",IF(J319="Long-term","K","H"))</f>
        <v/>
      </c>
      <c r="M319" s="7">
        <f>IF(OR(F319="",I319=""),"",IF(ROUND(I319,2)&lt;&gt;ROUND(H319,2),"B",""))</f>
        <v/>
      </c>
      <c r="N319" s="7" t="n"/>
      <c r="O319" s="7">
        <f>IF(F319="","",IF(LOWER(TRIM(INDEX('Buys (Lots)'!$B:$B,MATCH(F319,'Buys (Lots)'!$A:$A,0))))=LOWER(TRIM(C319)),"OK","CHECK: lot is from a different wallet/exchange"))</f>
        <v/>
      </c>
    </row>
    <row r="320">
      <c r="A320" s="4" t="n"/>
      <c r="B320" s="4" t="n"/>
      <c r="C320" s="4" t="n"/>
      <c r="D320" s="4" t="n"/>
      <c r="E320" s="5" t="n"/>
      <c r="F320" s="4" t="n"/>
      <c r="G320" s="7">
        <f>IF(F320="","",INDEX('Buys (Lots)'!$D:$D,MATCH(F320,'Buys (Lots)'!$A:$A,0)))</f>
        <v/>
      </c>
      <c r="H320" s="6">
        <f>IF(F320="","",ROUND(INDEX('Buys (Lots)'!$G:$G,MATCH(F320,'Buys (Lots)'!$A:$A,0))*D320,2))</f>
        <v/>
      </c>
      <c r="I320" s="4" t="n"/>
      <c r="J320" s="7">
        <f>IF(F320="","",IF(--A320&gt;EDATE(--G320,12),"Long-term","Short-term"))</f>
        <v/>
      </c>
      <c r="K320" s="6">
        <f>IF(F320="","",E320-H320)</f>
        <v/>
      </c>
      <c r="L320" s="7">
        <f>IF(F320="","",IF(J320="Long-term","K","H"))</f>
        <v/>
      </c>
      <c r="M320" s="7">
        <f>IF(OR(F320="",I320=""),"",IF(ROUND(I320,2)&lt;&gt;ROUND(H320,2),"B",""))</f>
        <v/>
      </c>
      <c r="N320" s="7" t="n"/>
      <c r="O320" s="7">
        <f>IF(F320="","",IF(LOWER(TRIM(INDEX('Buys (Lots)'!$B:$B,MATCH(F320,'Buys (Lots)'!$A:$A,0))))=LOWER(TRIM(C320)),"OK","CHECK: lot is from a different wallet/exchange"))</f>
        <v/>
      </c>
    </row>
    <row r="321">
      <c r="A321" s="4" t="n"/>
      <c r="B321" s="4" t="n"/>
      <c r="C321" s="4" t="n"/>
      <c r="D321" s="4" t="n"/>
      <c r="E321" s="5" t="n"/>
      <c r="F321" s="4" t="n"/>
      <c r="G321" s="7">
        <f>IF(F321="","",INDEX('Buys (Lots)'!$D:$D,MATCH(F321,'Buys (Lots)'!$A:$A,0)))</f>
        <v/>
      </c>
      <c r="H321" s="6">
        <f>IF(F321="","",ROUND(INDEX('Buys (Lots)'!$G:$G,MATCH(F321,'Buys (Lots)'!$A:$A,0))*D321,2))</f>
        <v/>
      </c>
      <c r="I321" s="4" t="n"/>
      <c r="J321" s="7">
        <f>IF(F321="","",IF(--A321&gt;EDATE(--G321,12),"Long-term","Short-term"))</f>
        <v/>
      </c>
      <c r="K321" s="6">
        <f>IF(F321="","",E321-H321)</f>
        <v/>
      </c>
      <c r="L321" s="7">
        <f>IF(F321="","",IF(J321="Long-term","K","H"))</f>
        <v/>
      </c>
      <c r="M321" s="7">
        <f>IF(OR(F321="",I321=""),"",IF(ROUND(I321,2)&lt;&gt;ROUND(H321,2),"B",""))</f>
        <v/>
      </c>
      <c r="N321" s="7" t="n"/>
      <c r="O321" s="7">
        <f>IF(F321="","",IF(LOWER(TRIM(INDEX('Buys (Lots)'!$B:$B,MATCH(F321,'Buys (Lots)'!$A:$A,0))))=LOWER(TRIM(C321)),"OK","CHECK: lot is from a different wallet/exchange"))</f>
        <v/>
      </c>
    </row>
    <row r="322">
      <c r="A322" s="4" t="n"/>
      <c r="B322" s="4" t="n"/>
      <c r="C322" s="4" t="n"/>
      <c r="D322" s="4" t="n"/>
      <c r="E322" s="5" t="n"/>
      <c r="F322" s="4" t="n"/>
      <c r="G322" s="7">
        <f>IF(F322="","",INDEX('Buys (Lots)'!$D:$D,MATCH(F322,'Buys (Lots)'!$A:$A,0)))</f>
        <v/>
      </c>
      <c r="H322" s="6">
        <f>IF(F322="","",ROUND(INDEX('Buys (Lots)'!$G:$G,MATCH(F322,'Buys (Lots)'!$A:$A,0))*D322,2))</f>
        <v/>
      </c>
      <c r="I322" s="4" t="n"/>
      <c r="J322" s="7">
        <f>IF(F322="","",IF(--A322&gt;EDATE(--G322,12),"Long-term","Short-term"))</f>
        <v/>
      </c>
      <c r="K322" s="6">
        <f>IF(F322="","",E322-H322)</f>
        <v/>
      </c>
      <c r="L322" s="7">
        <f>IF(F322="","",IF(J322="Long-term","K","H"))</f>
        <v/>
      </c>
      <c r="M322" s="7">
        <f>IF(OR(F322="",I322=""),"",IF(ROUND(I322,2)&lt;&gt;ROUND(H322,2),"B",""))</f>
        <v/>
      </c>
      <c r="N322" s="7" t="n"/>
      <c r="O322" s="7">
        <f>IF(F322="","",IF(LOWER(TRIM(INDEX('Buys (Lots)'!$B:$B,MATCH(F322,'Buys (Lots)'!$A:$A,0))))=LOWER(TRIM(C322)),"OK","CHECK: lot is from a different wallet/exchange"))</f>
        <v/>
      </c>
    </row>
    <row r="323">
      <c r="A323" s="4" t="n"/>
      <c r="B323" s="4" t="n"/>
      <c r="C323" s="4" t="n"/>
      <c r="D323" s="4" t="n"/>
      <c r="E323" s="5" t="n"/>
      <c r="F323" s="4" t="n"/>
      <c r="G323" s="7">
        <f>IF(F323="","",INDEX('Buys (Lots)'!$D:$D,MATCH(F323,'Buys (Lots)'!$A:$A,0)))</f>
        <v/>
      </c>
      <c r="H323" s="6">
        <f>IF(F323="","",ROUND(INDEX('Buys (Lots)'!$G:$G,MATCH(F323,'Buys (Lots)'!$A:$A,0))*D323,2))</f>
        <v/>
      </c>
      <c r="I323" s="4" t="n"/>
      <c r="J323" s="7">
        <f>IF(F323="","",IF(--A323&gt;EDATE(--G323,12),"Long-term","Short-term"))</f>
        <v/>
      </c>
      <c r="K323" s="6">
        <f>IF(F323="","",E323-H323)</f>
        <v/>
      </c>
      <c r="L323" s="7">
        <f>IF(F323="","",IF(J323="Long-term","K","H"))</f>
        <v/>
      </c>
      <c r="M323" s="7">
        <f>IF(OR(F323="",I323=""),"",IF(ROUND(I323,2)&lt;&gt;ROUND(H323,2),"B",""))</f>
        <v/>
      </c>
      <c r="N323" s="7" t="n"/>
      <c r="O323" s="7">
        <f>IF(F323="","",IF(LOWER(TRIM(INDEX('Buys (Lots)'!$B:$B,MATCH(F323,'Buys (Lots)'!$A:$A,0))))=LOWER(TRIM(C323)),"OK","CHECK: lot is from a different wallet/exchange"))</f>
        <v/>
      </c>
    </row>
    <row r="324">
      <c r="A324" s="4" t="n"/>
      <c r="B324" s="4" t="n"/>
      <c r="C324" s="4" t="n"/>
      <c r="D324" s="4" t="n"/>
      <c r="E324" s="5" t="n"/>
      <c r="F324" s="4" t="n"/>
      <c r="G324" s="7">
        <f>IF(F324="","",INDEX('Buys (Lots)'!$D:$D,MATCH(F324,'Buys (Lots)'!$A:$A,0)))</f>
        <v/>
      </c>
      <c r="H324" s="6">
        <f>IF(F324="","",ROUND(INDEX('Buys (Lots)'!$G:$G,MATCH(F324,'Buys (Lots)'!$A:$A,0))*D324,2))</f>
        <v/>
      </c>
      <c r="I324" s="4" t="n"/>
      <c r="J324" s="7">
        <f>IF(F324="","",IF(--A324&gt;EDATE(--G324,12),"Long-term","Short-term"))</f>
        <v/>
      </c>
      <c r="K324" s="6">
        <f>IF(F324="","",E324-H324)</f>
        <v/>
      </c>
      <c r="L324" s="7">
        <f>IF(F324="","",IF(J324="Long-term","K","H"))</f>
        <v/>
      </c>
      <c r="M324" s="7">
        <f>IF(OR(F324="",I324=""),"",IF(ROUND(I324,2)&lt;&gt;ROUND(H324,2),"B",""))</f>
        <v/>
      </c>
      <c r="N324" s="7" t="n"/>
      <c r="O324" s="7">
        <f>IF(F324="","",IF(LOWER(TRIM(INDEX('Buys (Lots)'!$B:$B,MATCH(F324,'Buys (Lots)'!$A:$A,0))))=LOWER(TRIM(C324)),"OK","CHECK: lot is from a different wallet/exchange"))</f>
        <v/>
      </c>
    </row>
    <row r="325">
      <c r="A325" s="4" t="n"/>
      <c r="B325" s="4" t="n"/>
      <c r="C325" s="4" t="n"/>
      <c r="D325" s="4" t="n"/>
      <c r="E325" s="5" t="n"/>
      <c r="F325" s="4" t="n"/>
      <c r="G325" s="7">
        <f>IF(F325="","",INDEX('Buys (Lots)'!$D:$D,MATCH(F325,'Buys (Lots)'!$A:$A,0)))</f>
        <v/>
      </c>
      <c r="H325" s="6">
        <f>IF(F325="","",ROUND(INDEX('Buys (Lots)'!$G:$G,MATCH(F325,'Buys (Lots)'!$A:$A,0))*D325,2))</f>
        <v/>
      </c>
      <c r="I325" s="4" t="n"/>
      <c r="J325" s="7">
        <f>IF(F325="","",IF(--A325&gt;EDATE(--G325,12),"Long-term","Short-term"))</f>
        <v/>
      </c>
      <c r="K325" s="6">
        <f>IF(F325="","",E325-H325)</f>
        <v/>
      </c>
      <c r="L325" s="7">
        <f>IF(F325="","",IF(J325="Long-term","K","H"))</f>
        <v/>
      </c>
      <c r="M325" s="7">
        <f>IF(OR(F325="",I325=""),"",IF(ROUND(I325,2)&lt;&gt;ROUND(H325,2),"B",""))</f>
        <v/>
      </c>
      <c r="N325" s="7" t="n"/>
      <c r="O325" s="7">
        <f>IF(F325="","",IF(LOWER(TRIM(INDEX('Buys (Lots)'!$B:$B,MATCH(F325,'Buys (Lots)'!$A:$A,0))))=LOWER(TRIM(C325)),"OK","CHECK: lot is from a different wallet/exchange"))</f>
        <v/>
      </c>
    </row>
    <row r="326">
      <c r="A326" s="4" t="n"/>
      <c r="B326" s="4" t="n"/>
      <c r="C326" s="4" t="n"/>
      <c r="D326" s="4" t="n"/>
      <c r="E326" s="5" t="n"/>
      <c r="F326" s="4" t="n"/>
      <c r="G326" s="7">
        <f>IF(F326="","",INDEX('Buys (Lots)'!$D:$D,MATCH(F326,'Buys (Lots)'!$A:$A,0)))</f>
        <v/>
      </c>
      <c r="H326" s="6">
        <f>IF(F326="","",ROUND(INDEX('Buys (Lots)'!$G:$G,MATCH(F326,'Buys (Lots)'!$A:$A,0))*D326,2))</f>
        <v/>
      </c>
      <c r="I326" s="4" t="n"/>
      <c r="J326" s="7">
        <f>IF(F326="","",IF(--A326&gt;EDATE(--G326,12),"Long-term","Short-term"))</f>
        <v/>
      </c>
      <c r="K326" s="6">
        <f>IF(F326="","",E326-H326)</f>
        <v/>
      </c>
      <c r="L326" s="7">
        <f>IF(F326="","",IF(J326="Long-term","K","H"))</f>
        <v/>
      </c>
      <c r="M326" s="7">
        <f>IF(OR(F326="",I326=""),"",IF(ROUND(I326,2)&lt;&gt;ROUND(H326,2),"B",""))</f>
        <v/>
      </c>
      <c r="N326" s="7" t="n"/>
      <c r="O326" s="7">
        <f>IF(F326="","",IF(LOWER(TRIM(INDEX('Buys (Lots)'!$B:$B,MATCH(F326,'Buys (Lots)'!$A:$A,0))))=LOWER(TRIM(C326)),"OK","CHECK: lot is from a different wallet/exchange"))</f>
        <v/>
      </c>
    </row>
    <row r="327">
      <c r="A327" s="4" t="n"/>
      <c r="B327" s="4" t="n"/>
      <c r="C327" s="4" t="n"/>
      <c r="D327" s="4" t="n"/>
      <c r="E327" s="5" t="n"/>
      <c r="F327" s="4" t="n"/>
      <c r="G327" s="7">
        <f>IF(F327="","",INDEX('Buys (Lots)'!$D:$D,MATCH(F327,'Buys (Lots)'!$A:$A,0)))</f>
        <v/>
      </c>
      <c r="H327" s="6">
        <f>IF(F327="","",ROUND(INDEX('Buys (Lots)'!$G:$G,MATCH(F327,'Buys (Lots)'!$A:$A,0))*D327,2))</f>
        <v/>
      </c>
      <c r="I327" s="4" t="n"/>
      <c r="J327" s="7">
        <f>IF(F327="","",IF(--A327&gt;EDATE(--G327,12),"Long-term","Short-term"))</f>
        <v/>
      </c>
      <c r="K327" s="6">
        <f>IF(F327="","",E327-H327)</f>
        <v/>
      </c>
      <c r="L327" s="7">
        <f>IF(F327="","",IF(J327="Long-term","K","H"))</f>
        <v/>
      </c>
      <c r="M327" s="7">
        <f>IF(OR(F327="",I327=""),"",IF(ROUND(I327,2)&lt;&gt;ROUND(H327,2),"B",""))</f>
        <v/>
      </c>
      <c r="N327" s="7" t="n"/>
      <c r="O327" s="7">
        <f>IF(F327="","",IF(LOWER(TRIM(INDEX('Buys (Lots)'!$B:$B,MATCH(F327,'Buys (Lots)'!$A:$A,0))))=LOWER(TRIM(C327)),"OK","CHECK: lot is from a different wallet/exchange"))</f>
        <v/>
      </c>
    </row>
    <row r="328">
      <c r="A328" s="4" t="n"/>
      <c r="B328" s="4" t="n"/>
      <c r="C328" s="4" t="n"/>
      <c r="D328" s="4" t="n"/>
      <c r="E328" s="5" t="n"/>
      <c r="F328" s="4" t="n"/>
      <c r="G328" s="7">
        <f>IF(F328="","",INDEX('Buys (Lots)'!$D:$D,MATCH(F328,'Buys (Lots)'!$A:$A,0)))</f>
        <v/>
      </c>
      <c r="H328" s="6">
        <f>IF(F328="","",ROUND(INDEX('Buys (Lots)'!$G:$G,MATCH(F328,'Buys (Lots)'!$A:$A,0))*D328,2))</f>
        <v/>
      </c>
      <c r="I328" s="4" t="n"/>
      <c r="J328" s="7">
        <f>IF(F328="","",IF(--A328&gt;EDATE(--G328,12),"Long-term","Short-term"))</f>
        <v/>
      </c>
      <c r="K328" s="6">
        <f>IF(F328="","",E328-H328)</f>
        <v/>
      </c>
      <c r="L328" s="7">
        <f>IF(F328="","",IF(J328="Long-term","K","H"))</f>
        <v/>
      </c>
      <c r="M328" s="7">
        <f>IF(OR(F328="",I328=""),"",IF(ROUND(I328,2)&lt;&gt;ROUND(H328,2),"B",""))</f>
        <v/>
      </c>
      <c r="N328" s="7" t="n"/>
      <c r="O328" s="7">
        <f>IF(F328="","",IF(LOWER(TRIM(INDEX('Buys (Lots)'!$B:$B,MATCH(F328,'Buys (Lots)'!$A:$A,0))))=LOWER(TRIM(C328)),"OK","CHECK: lot is from a different wallet/exchange"))</f>
        <v/>
      </c>
    </row>
    <row r="329">
      <c r="A329" s="4" t="n"/>
      <c r="B329" s="4" t="n"/>
      <c r="C329" s="4" t="n"/>
      <c r="D329" s="4" t="n"/>
      <c r="E329" s="5" t="n"/>
      <c r="F329" s="4" t="n"/>
      <c r="G329" s="7">
        <f>IF(F329="","",INDEX('Buys (Lots)'!$D:$D,MATCH(F329,'Buys (Lots)'!$A:$A,0)))</f>
        <v/>
      </c>
      <c r="H329" s="6">
        <f>IF(F329="","",ROUND(INDEX('Buys (Lots)'!$G:$G,MATCH(F329,'Buys (Lots)'!$A:$A,0))*D329,2))</f>
        <v/>
      </c>
      <c r="I329" s="4" t="n"/>
      <c r="J329" s="7">
        <f>IF(F329="","",IF(--A329&gt;EDATE(--G329,12),"Long-term","Short-term"))</f>
        <v/>
      </c>
      <c r="K329" s="6">
        <f>IF(F329="","",E329-H329)</f>
        <v/>
      </c>
      <c r="L329" s="7">
        <f>IF(F329="","",IF(J329="Long-term","K","H"))</f>
        <v/>
      </c>
      <c r="M329" s="7">
        <f>IF(OR(F329="",I329=""),"",IF(ROUND(I329,2)&lt;&gt;ROUND(H329,2),"B",""))</f>
        <v/>
      </c>
      <c r="N329" s="7" t="n"/>
      <c r="O329" s="7">
        <f>IF(F329="","",IF(LOWER(TRIM(INDEX('Buys (Lots)'!$B:$B,MATCH(F329,'Buys (Lots)'!$A:$A,0))))=LOWER(TRIM(C329)),"OK","CHECK: lot is from a different wallet/exchange"))</f>
        <v/>
      </c>
    </row>
    <row r="330">
      <c r="A330" s="4" t="n"/>
      <c r="B330" s="4" t="n"/>
      <c r="C330" s="4" t="n"/>
      <c r="D330" s="4" t="n"/>
      <c r="E330" s="5" t="n"/>
      <c r="F330" s="4" t="n"/>
      <c r="G330" s="7">
        <f>IF(F330="","",INDEX('Buys (Lots)'!$D:$D,MATCH(F330,'Buys (Lots)'!$A:$A,0)))</f>
        <v/>
      </c>
      <c r="H330" s="6">
        <f>IF(F330="","",ROUND(INDEX('Buys (Lots)'!$G:$G,MATCH(F330,'Buys (Lots)'!$A:$A,0))*D330,2))</f>
        <v/>
      </c>
      <c r="I330" s="4" t="n"/>
      <c r="J330" s="7">
        <f>IF(F330="","",IF(--A330&gt;EDATE(--G330,12),"Long-term","Short-term"))</f>
        <v/>
      </c>
      <c r="K330" s="6">
        <f>IF(F330="","",E330-H330)</f>
        <v/>
      </c>
      <c r="L330" s="7">
        <f>IF(F330="","",IF(J330="Long-term","K","H"))</f>
        <v/>
      </c>
      <c r="M330" s="7">
        <f>IF(OR(F330="",I330=""),"",IF(ROUND(I330,2)&lt;&gt;ROUND(H330,2),"B",""))</f>
        <v/>
      </c>
      <c r="N330" s="7" t="n"/>
      <c r="O330" s="7">
        <f>IF(F330="","",IF(LOWER(TRIM(INDEX('Buys (Lots)'!$B:$B,MATCH(F330,'Buys (Lots)'!$A:$A,0))))=LOWER(TRIM(C330)),"OK","CHECK: lot is from a different wallet/exchange"))</f>
        <v/>
      </c>
    </row>
    <row r="331">
      <c r="A331" s="4" t="n"/>
      <c r="B331" s="4" t="n"/>
      <c r="C331" s="4" t="n"/>
      <c r="D331" s="4" t="n"/>
      <c r="E331" s="5" t="n"/>
      <c r="F331" s="4" t="n"/>
      <c r="G331" s="7">
        <f>IF(F331="","",INDEX('Buys (Lots)'!$D:$D,MATCH(F331,'Buys (Lots)'!$A:$A,0)))</f>
        <v/>
      </c>
      <c r="H331" s="6">
        <f>IF(F331="","",ROUND(INDEX('Buys (Lots)'!$G:$G,MATCH(F331,'Buys (Lots)'!$A:$A,0))*D331,2))</f>
        <v/>
      </c>
      <c r="I331" s="4" t="n"/>
      <c r="J331" s="7">
        <f>IF(F331="","",IF(--A331&gt;EDATE(--G331,12),"Long-term","Short-term"))</f>
        <v/>
      </c>
      <c r="K331" s="6">
        <f>IF(F331="","",E331-H331)</f>
        <v/>
      </c>
      <c r="L331" s="7">
        <f>IF(F331="","",IF(J331="Long-term","K","H"))</f>
        <v/>
      </c>
      <c r="M331" s="7">
        <f>IF(OR(F331="",I331=""),"",IF(ROUND(I331,2)&lt;&gt;ROUND(H331,2),"B",""))</f>
        <v/>
      </c>
      <c r="N331" s="7" t="n"/>
      <c r="O331" s="7">
        <f>IF(F331="","",IF(LOWER(TRIM(INDEX('Buys (Lots)'!$B:$B,MATCH(F331,'Buys (Lots)'!$A:$A,0))))=LOWER(TRIM(C331)),"OK","CHECK: lot is from a different wallet/exchange"))</f>
        <v/>
      </c>
    </row>
    <row r="332">
      <c r="A332" s="4" t="n"/>
      <c r="B332" s="4" t="n"/>
      <c r="C332" s="4" t="n"/>
      <c r="D332" s="4" t="n"/>
      <c r="E332" s="5" t="n"/>
      <c r="F332" s="4" t="n"/>
      <c r="G332" s="7">
        <f>IF(F332="","",INDEX('Buys (Lots)'!$D:$D,MATCH(F332,'Buys (Lots)'!$A:$A,0)))</f>
        <v/>
      </c>
      <c r="H332" s="6">
        <f>IF(F332="","",ROUND(INDEX('Buys (Lots)'!$G:$G,MATCH(F332,'Buys (Lots)'!$A:$A,0))*D332,2))</f>
        <v/>
      </c>
      <c r="I332" s="4" t="n"/>
      <c r="J332" s="7">
        <f>IF(F332="","",IF(--A332&gt;EDATE(--G332,12),"Long-term","Short-term"))</f>
        <v/>
      </c>
      <c r="K332" s="6">
        <f>IF(F332="","",E332-H332)</f>
        <v/>
      </c>
      <c r="L332" s="7">
        <f>IF(F332="","",IF(J332="Long-term","K","H"))</f>
        <v/>
      </c>
      <c r="M332" s="7">
        <f>IF(OR(F332="",I332=""),"",IF(ROUND(I332,2)&lt;&gt;ROUND(H332,2),"B",""))</f>
        <v/>
      </c>
      <c r="N332" s="7" t="n"/>
      <c r="O332" s="7">
        <f>IF(F332="","",IF(LOWER(TRIM(INDEX('Buys (Lots)'!$B:$B,MATCH(F332,'Buys (Lots)'!$A:$A,0))))=LOWER(TRIM(C332)),"OK","CHECK: lot is from a different wallet/exchange"))</f>
        <v/>
      </c>
    </row>
    <row r="333">
      <c r="A333" s="4" t="n"/>
      <c r="B333" s="4" t="n"/>
      <c r="C333" s="4" t="n"/>
      <c r="D333" s="4" t="n"/>
      <c r="E333" s="5" t="n"/>
      <c r="F333" s="4" t="n"/>
      <c r="G333" s="7">
        <f>IF(F333="","",INDEX('Buys (Lots)'!$D:$D,MATCH(F333,'Buys (Lots)'!$A:$A,0)))</f>
        <v/>
      </c>
      <c r="H333" s="6">
        <f>IF(F333="","",ROUND(INDEX('Buys (Lots)'!$G:$G,MATCH(F333,'Buys (Lots)'!$A:$A,0))*D333,2))</f>
        <v/>
      </c>
      <c r="I333" s="4" t="n"/>
      <c r="J333" s="7">
        <f>IF(F333="","",IF(--A333&gt;EDATE(--G333,12),"Long-term","Short-term"))</f>
        <v/>
      </c>
      <c r="K333" s="6">
        <f>IF(F333="","",E333-H333)</f>
        <v/>
      </c>
      <c r="L333" s="7">
        <f>IF(F333="","",IF(J333="Long-term","K","H"))</f>
        <v/>
      </c>
      <c r="M333" s="7">
        <f>IF(OR(F333="",I333=""),"",IF(ROUND(I333,2)&lt;&gt;ROUND(H333,2),"B",""))</f>
        <v/>
      </c>
      <c r="N333" s="7" t="n"/>
      <c r="O333" s="7">
        <f>IF(F333="","",IF(LOWER(TRIM(INDEX('Buys (Lots)'!$B:$B,MATCH(F333,'Buys (Lots)'!$A:$A,0))))=LOWER(TRIM(C333)),"OK","CHECK: lot is from a different wallet/exchange"))</f>
        <v/>
      </c>
    </row>
    <row r="334">
      <c r="A334" s="4" t="n"/>
      <c r="B334" s="4" t="n"/>
      <c r="C334" s="4" t="n"/>
      <c r="D334" s="4" t="n"/>
      <c r="E334" s="5" t="n"/>
      <c r="F334" s="4" t="n"/>
      <c r="G334" s="7">
        <f>IF(F334="","",INDEX('Buys (Lots)'!$D:$D,MATCH(F334,'Buys (Lots)'!$A:$A,0)))</f>
        <v/>
      </c>
      <c r="H334" s="6">
        <f>IF(F334="","",ROUND(INDEX('Buys (Lots)'!$G:$G,MATCH(F334,'Buys (Lots)'!$A:$A,0))*D334,2))</f>
        <v/>
      </c>
      <c r="I334" s="4" t="n"/>
      <c r="J334" s="7">
        <f>IF(F334="","",IF(--A334&gt;EDATE(--G334,12),"Long-term","Short-term"))</f>
        <v/>
      </c>
      <c r="K334" s="6">
        <f>IF(F334="","",E334-H334)</f>
        <v/>
      </c>
      <c r="L334" s="7">
        <f>IF(F334="","",IF(J334="Long-term","K","H"))</f>
        <v/>
      </c>
      <c r="M334" s="7">
        <f>IF(OR(F334="",I334=""),"",IF(ROUND(I334,2)&lt;&gt;ROUND(H334,2),"B",""))</f>
        <v/>
      </c>
      <c r="N334" s="7" t="n"/>
      <c r="O334" s="7">
        <f>IF(F334="","",IF(LOWER(TRIM(INDEX('Buys (Lots)'!$B:$B,MATCH(F334,'Buys (Lots)'!$A:$A,0))))=LOWER(TRIM(C334)),"OK","CHECK: lot is from a different wallet/exchange"))</f>
        <v/>
      </c>
    </row>
    <row r="335">
      <c r="A335" s="4" t="n"/>
      <c r="B335" s="4" t="n"/>
      <c r="C335" s="4" t="n"/>
      <c r="D335" s="4" t="n"/>
      <c r="E335" s="5" t="n"/>
      <c r="F335" s="4" t="n"/>
      <c r="G335" s="7">
        <f>IF(F335="","",INDEX('Buys (Lots)'!$D:$D,MATCH(F335,'Buys (Lots)'!$A:$A,0)))</f>
        <v/>
      </c>
      <c r="H335" s="6">
        <f>IF(F335="","",ROUND(INDEX('Buys (Lots)'!$G:$G,MATCH(F335,'Buys (Lots)'!$A:$A,0))*D335,2))</f>
        <v/>
      </c>
      <c r="I335" s="4" t="n"/>
      <c r="J335" s="7">
        <f>IF(F335="","",IF(--A335&gt;EDATE(--G335,12),"Long-term","Short-term"))</f>
        <v/>
      </c>
      <c r="K335" s="6">
        <f>IF(F335="","",E335-H335)</f>
        <v/>
      </c>
      <c r="L335" s="7">
        <f>IF(F335="","",IF(J335="Long-term","K","H"))</f>
        <v/>
      </c>
      <c r="M335" s="7">
        <f>IF(OR(F335="",I335=""),"",IF(ROUND(I335,2)&lt;&gt;ROUND(H335,2),"B",""))</f>
        <v/>
      </c>
      <c r="N335" s="7" t="n"/>
      <c r="O335" s="7">
        <f>IF(F335="","",IF(LOWER(TRIM(INDEX('Buys (Lots)'!$B:$B,MATCH(F335,'Buys (Lots)'!$A:$A,0))))=LOWER(TRIM(C335)),"OK","CHECK: lot is from a different wallet/exchange"))</f>
        <v/>
      </c>
    </row>
    <row r="336">
      <c r="A336" s="4" t="n"/>
      <c r="B336" s="4" t="n"/>
      <c r="C336" s="4" t="n"/>
      <c r="D336" s="4" t="n"/>
      <c r="E336" s="5" t="n"/>
      <c r="F336" s="4" t="n"/>
      <c r="G336" s="7">
        <f>IF(F336="","",INDEX('Buys (Lots)'!$D:$D,MATCH(F336,'Buys (Lots)'!$A:$A,0)))</f>
        <v/>
      </c>
      <c r="H336" s="6">
        <f>IF(F336="","",ROUND(INDEX('Buys (Lots)'!$G:$G,MATCH(F336,'Buys (Lots)'!$A:$A,0))*D336,2))</f>
        <v/>
      </c>
      <c r="I336" s="4" t="n"/>
      <c r="J336" s="7">
        <f>IF(F336="","",IF(--A336&gt;EDATE(--G336,12),"Long-term","Short-term"))</f>
        <v/>
      </c>
      <c r="K336" s="6">
        <f>IF(F336="","",E336-H336)</f>
        <v/>
      </c>
      <c r="L336" s="7">
        <f>IF(F336="","",IF(J336="Long-term","K","H"))</f>
        <v/>
      </c>
      <c r="M336" s="7">
        <f>IF(OR(F336="",I336=""),"",IF(ROUND(I336,2)&lt;&gt;ROUND(H336,2),"B",""))</f>
        <v/>
      </c>
      <c r="N336" s="7" t="n"/>
      <c r="O336" s="7">
        <f>IF(F336="","",IF(LOWER(TRIM(INDEX('Buys (Lots)'!$B:$B,MATCH(F336,'Buys (Lots)'!$A:$A,0))))=LOWER(TRIM(C336)),"OK","CHECK: lot is from a different wallet/exchange"))</f>
        <v/>
      </c>
    </row>
    <row r="337">
      <c r="A337" s="4" t="n"/>
      <c r="B337" s="4" t="n"/>
      <c r="C337" s="4" t="n"/>
      <c r="D337" s="4" t="n"/>
      <c r="E337" s="5" t="n"/>
      <c r="F337" s="4" t="n"/>
      <c r="G337" s="7">
        <f>IF(F337="","",INDEX('Buys (Lots)'!$D:$D,MATCH(F337,'Buys (Lots)'!$A:$A,0)))</f>
        <v/>
      </c>
      <c r="H337" s="6">
        <f>IF(F337="","",ROUND(INDEX('Buys (Lots)'!$G:$G,MATCH(F337,'Buys (Lots)'!$A:$A,0))*D337,2))</f>
        <v/>
      </c>
      <c r="I337" s="4" t="n"/>
      <c r="J337" s="7">
        <f>IF(F337="","",IF(--A337&gt;EDATE(--G337,12),"Long-term","Short-term"))</f>
        <v/>
      </c>
      <c r="K337" s="6">
        <f>IF(F337="","",E337-H337)</f>
        <v/>
      </c>
      <c r="L337" s="7">
        <f>IF(F337="","",IF(J337="Long-term","K","H"))</f>
        <v/>
      </c>
      <c r="M337" s="7">
        <f>IF(OR(F337="",I337=""),"",IF(ROUND(I337,2)&lt;&gt;ROUND(H337,2),"B",""))</f>
        <v/>
      </c>
      <c r="N337" s="7" t="n"/>
      <c r="O337" s="7">
        <f>IF(F337="","",IF(LOWER(TRIM(INDEX('Buys (Lots)'!$B:$B,MATCH(F337,'Buys (Lots)'!$A:$A,0))))=LOWER(TRIM(C337)),"OK","CHECK: lot is from a different wallet/exchange"))</f>
        <v/>
      </c>
    </row>
    <row r="338">
      <c r="A338" s="4" t="n"/>
      <c r="B338" s="4" t="n"/>
      <c r="C338" s="4" t="n"/>
      <c r="D338" s="4" t="n"/>
      <c r="E338" s="5" t="n"/>
      <c r="F338" s="4" t="n"/>
      <c r="G338" s="7">
        <f>IF(F338="","",INDEX('Buys (Lots)'!$D:$D,MATCH(F338,'Buys (Lots)'!$A:$A,0)))</f>
        <v/>
      </c>
      <c r="H338" s="6">
        <f>IF(F338="","",ROUND(INDEX('Buys (Lots)'!$G:$G,MATCH(F338,'Buys (Lots)'!$A:$A,0))*D338,2))</f>
        <v/>
      </c>
      <c r="I338" s="4" t="n"/>
      <c r="J338" s="7">
        <f>IF(F338="","",IF(--A338&gt;EDATE(--G338,12),"Long-term","Short-term"))</f>
        <v/>
      </c>
      <c r="K338" s="6">
        <f>IF(F338="","",E338-H338)</f>
        <v/>
      </c>
      <c r="L338" s="7">
        <f>IF(F338="","",IF(J338="Long-term","K","H"))</f>
        <v/>
      </c>
      <c r="M338" s="7">
        <f>IF(OR(F338="",I338=""),"",IF(ROUND(I338,2)&lt;&gt;ROUND(H338,2),"B",""))</f>
        <v/>
      </c>
      <c r="N338" s="7" t="n"/>
      <c r="O338" s="7">
        <f>IF(F338="","",IF(LOWER(TRIM(INDEX('Buys (Lots)'!$B:$B,MATCH(F338,'Buys (Lots)'!$A:$A,0))))=LOWER(TRIM(C338)),"OK","CHECK: lot is from a different wallet/exchange"))</f>
        <v/>
      </c>
    </row>
    <row r="339">
      <c r="A339" s="4" t="n"/>
      <c r="B339" s="4" t="n"/>
      <c r="C339" s="4" t="n"/>
      <c r="D339" s="4" t="n"/>
      <c r="E339" s="5" t="n"/>
      <c r="F339" s="4" t="n"/>
      <c r="G339" s="7">
        <f>IF(F339="","",INDEX('Buys (Lots)'!$D:$D,MATCH(F339,'Buys (Lots)'!$A:$A,0)))</f>
        <v/>
      </c>
      <c r="H339" s="6">
        <f>IF(F339="","",ROUND(INDEX('Buys (Lots)'!$G:$G,MATCH(F339,'Buys (Lots)'!$A:$A,0))*D339,2))</f>
        <v/>
      </c>
      <c r="I339" s="4" t="n"/>
      <c r="J339" s="7">
        <f>IF(F339="","",IF(--A339&gt;EDATE(--G339,12),"Long-term","Short-term"))</f>
        <v/>
      </c>
      <c r="K339" s="6">
        <f>IF(F339="","",E339-H339)</f>
        <v/>
      </c>
      <c r="L339" s="7">
        <f>IF(F339="","",IF(J339="Long-term","K","H"))</f>
        <v/>
      </c>
      <c r="M339" s="7">
        <f>IF(OR(F339="",I339=""),"",IF(ROUND(I339,2)&lt;&gt;ROUND(H339,2),"B",""))</f>
        <v/>
      </c>
      <c r="N339" s="7" t="n"/>
      <c r="O339" s="7">
        <f>IF(F339="","",IF(LOWER(TRIM(INDEX('Buys (Lots)'!$B:$B,MATCH(F339,'Buys (Lots)'!$A:$A,0))))=LOWER(TRIM(C339)),"OK","CHECK: lot is from a different wallet/exchange"))</f>
        <v/>
      </c>
    </row>
    <row r="340">
      <c r="A340" s="4" t="n"/>
      <c r="B340" s="4" t="n"/>
      <c r="C340" s="4" t="n"/>
      <c r="D340" s="4" t="n"/>
      <c r="E340" s="5" t="n"/>
      <c r="F340" s="4" t="n"/>
      <c r="G340" s="7">
        <f>IF(F340="","",INDEX('Buys (Lots)'!$D:$D,MATCH(F340,'Buys (Lots)'!$A:$A,0)))</f>
        <v/>
      </c>
      <c r="H340" s="6">
        <f>IF(F340="","",ROUND(INDEX('Buys (Lots)'!$G:$G,MATCH(F340,'Buys (Lots)'!$A:$A,0))*D340,2))</f>
        <v/>
      </c>
      <c r="I340" s="4" t="n"/>
      <c r="J340" s="7">
        <f>IF(F340="","",IF(--A340&gt;EDATE(--G340,12),"Long-term","Short-term"))</f>
        <v/>
      </c>
      <c r="K340" s="6">
        <f>IF(F340="","",E340-H340)</f>
        <v/>
      </c>
      <c r="L340" s="7">
        <f>IF(F340="","",IF(J340="Long-term","K","H"))</f>
        <v/>
      </c>
      <c r="M340" s="7">
        <f>IF(OR(F340="",I340=""),"",IF(ROUND(I340,2)&lt;&gt;ROUND(H340,2),"B",""))</f>
        <v/>
      </c>
      <c r="N340" s="7" t="n"/>
      <c r="O340" s="7">
        <f>IF(F340="","",IF(LOWER(TRIM(INDEX('Buys (Lots)'!$B:$B,MATCH(F340,'Buys (Lots)'!$A:$A,0))))=LOWER(TRIM(C340)),"OK","CHECK: lot is from a different wallet/exchange"))</f>
        <v/>
      </c>
    </row>
    <row r="341">
      <c r="A341" s="4" t="n"/>
      <c r="B341" s="4" t="n"/>
      <c r="C341" s="4" t="n"/>
      <c r="D341" s="4" t="n"/>
      <c r="E341" s="5" t="n"/>
      <c r="F341" s="4" t="n"/>
      <c r="G341" s="7">
        <f>IF(F341="","",INDEX('Buys (Lots)'!$D:$D,MATCH(F341,'Buys (Lots)'!$A:$A,0)))</f>
        <v/>
      </c>
      <c r="H341" s="6">
        <f>IF(F341="","",ROUND(INDEX('Buys (Lots)'!$G:$G,MATCH(F341,'Buys (Lots)'!$A:$A,0))*D341,2))</f>
        <v/>
      </c>
      <c r="I341" s="4" t="n"/>
      <c r="J341" s="7">
        <f>IF(F341="","",IF(--A341&gt;EDATE(--G341,12),"Long-term","Short-term"))</f>
        <v/>
      </c>
      <c r="K341" s="6">
        <f>IF(F341="","",E341-H341)</f>
        <v/>
      </c>
      <c r="L341" s="7">
        <f>IF(F341="","",IF(J341="Long-term","K","H"))</f>
        <v/>
      </c>
      <c r="M341" s="7">
        <f>IF(OR(F341="",I341=""),"",IF(ROUND(I341,2)&lt;&gt;ROUND(H341,2),"B",""))</f>
        <v/>
      </c>
      <c r="N341" s="7" t="n"/>
      <c r="O341" s="7">
        <f>IF(F341="","",IF(LOWER(TRIM(INDEX('Buys (Lots)'!$B:$B,MATCH(F341,'Buys (Lots)'!$A:$A,0))))=LOWER(TRIM(C341)),"OK","CHECK: lot is from a different wallet/exchange"))</f>
        <v/>
      </c>
    </row>
    <row r="342">
      <c r="A342" s="4" t="n"/>
      <c r="B342" s="4" t="n"/>
      <c r="C342" s="4" t="n"/>
      <c r="D342" s="4" t="n"/>
      <c r="E342" s="5" t="n"/>
      <c r="F342" s="4" t="n"/>
      <c r="G342" s="7">
        <f>IF(F342="","",INDEX('Buys (Lots)'!$D:$D,MATCH(F342,'Buys (Lots)'!$A:$A,0)))</f>
        <v/>
      </c>
      <c r="H342" s="6">
        <f>IF(F342="","",ROUND(INDEX('Buys (Lots)'!$G:$G,MATCH(F342,'Buys (Lots)'!$A:$A,0))*D342,2))</f>
        <v/>
      </c>
      <c r="I342" s="4" t="n"/>
      <c r="J342" s="7">
        <f>IF(F342="","",IF(--A342&gt;EDATE(--G342,12),"Long-term","Short-term"))</f>
        <v/>
      </c>
      <c r="K342" s="6">
        <f>IF(F342="","",E342-H342)</f>
        <v/>
      </c>
      <c r="L342" s="7">
        <f>IF(F342="","",IF(J342="Long-term","K","H"))</f>
        <v/>
      </c>
      <c r="M342" s="7">
        <f>IF(OR(F342="",I342=""),"",IF(ROUND(I342,2)&lt;&gt;ROUND(H342,2),"B",""))</f>
        <v/>
      </c>
      <c r="N342" s="7" t="n"/>
      <c r="O342" s="7">
        <f>IF(F342="","",IF(LOWER(TRIM(INDEX('Buys (Lots)'!$B:$B,MATCH(F342,'Buys (Lots)'!$A:$A,0))))=LOWER(TRIM(C342)),"OK","CHECK: lot is from a different wallet/exchange"))</f>
        <v/>
      </c>
    </row>
    <row r="343">
      <c r="A343" s="4" t="n"/>
      <c r="B343" s="4" t="n"/>
      <c r="C343" s="4" t="n"/>
      <c r="D343" s="4" t="n"/>
      <c r="E343" s="5" t="n"/>
      <c r="F343" s="4" t="n"/>
      <c r="G343" s="7">
        <f>IF(F343="","",INDEX('Buys (Lots)'!$D:$D,MATCH(F343,'Buys (Lots)'!$A:$A,0)))</f>
        <v/>
      </c>
      <c r="H343" s="6">
        <f>IF(F343="","",ROUND(INDEX('Buys (Lots)'!$G:$G,MATCH(F343,'Buys (Lots)'!$A:$A,0))*D343,2))</f>
        <v/>
      </c>
      <c r="I343" s="4" t="n"/>
      <c r="J343" s="7">
        <f>IF(F343="","",IF(--A343&gt;EDATE(--G343,12),"Long-term","Short-term"))</f>
        <v/>
      </c>
      <c r="K343" s="6">
        <f>IF(F343="","",E343-H343)</f>
        <v/>
      </c>
      <c r="L343" s="7">
        <f>IF(F343="","",IF(J343="Long-term","K","H"))</f>
        <v/>
      </c>
      <c r="M343" s="7">
        <f>IF(OR(F343="",I343=""),"",IF(ROUND(I343,2)&lt;&gt;ROUND(H343,2),"B",""))</f>
        <v/>
      </c>
      <c r="N343" s="7" t="n"/>
      <c r="O343" s="7">
        <f>IF(F343="","",IF(LOWER(TRIM(INDEX('Buys (Lots)'!$B:$B,MATCH(F343,'Buys (Lots)'!$A:$A,0))))=LOWER(TRIM(C343)),"OK","CHECK: lot is from a different wallet/exchange"))</f>
        <v/>
      </c>
    </row>
    <row r="344">
      <c r="A344" s="4" t="n"/>
      <c r="B344" s="4" t="n"/>
      <c r="C344" s="4" t="n"/>
      <c r="D344" s="4" t="n"/>
      <c r="E344" s="5" t="n"/>
      <c r="F344" s="4" t="n"/>
      <c r="G344" s="7">
        <f>IF(F344="","",INDEX('Buys (Lots)'!$D:$D,MATCH(F344,'Buys (Lots)'!$A:$A,0)))</f>
        <v/>
      </c>
      <c r="H344" s="6">
        <f>IF(F344="","",ROUND(INDEX('Buys (Lots)'!$G:$G,MATCH(F344,'Buys (Lots)'!$A:$A,0))*D344,2))</f>
        <v/>
      </c>
      <c r="I344" s="4" t="n"/>
      <c r="J344" s="7">
        <f>IF(F344="","",IF(--A344&gt;EDATE(--G344,12),"Long-term","Short-term"))</f>
        <v/>
      </c>
      <c r="K344" s="6">
        <f>IF(F344="","",E344-H344)</f>
        <v/>
      </c>
      <c r="L344" s="7">
        <f>IF(F344="","",IF(J344="Long-term","K","H"))</f>
        <v/>
      </c>
      <c r="M344" s="7">
        <f>IF(OR(F344="",I344=""),"",IF(ROUND(I344,2)&lt;&gt;ROUND(H344,2),"B",""))</f>
        <v/>
      </c>
      <c r="N344" s="7" t="n"/>
      <c r="O344" s="7">
        <f>IF(F344="","",IF(LOWER(TRIM(INDEX('Buys (Lots)'!$B:$B,MATCH(F344,'Buys (Lots)'!$A:$A,0))))=LOWER(TRIM(C344)),"OK","CHECK: lot is from a different wallet/exchange"))</f>
        <v/>
      </c>
    </row>
    <row r="345">
      <c r="A345" s="4" t="n"/>
      <c r="B345" s="4" t="n"/>
      <c r="C345" s="4" t="n"/>
      <c r="D345" s="4" t="n"/>
      <c r="E345" s="5" t="n"/>
      <c r="F345" s="4" t="n"/>
      <c r="G345" s="7">
        <f>IF(F345="","",INDEX('Buys (Lots)'!$D:$D,MATCH(F345,'Buys (Lots)'!$A:$A,0)))</f>
        <v/>
      </c>
      <c r="H345" s="6">
        <f>IF(F345="","",ROUND(INDEX('Buys (Lots)'!$G:$G,MATCH(F345,'Buys (Lots)'!$A:$A,0))*D345,2))</f>
        <v/>
      </c>
      <c r="I345" s="4" t="n"/>
      <c r="J345" s="7">
        <f>IF(F345="","",IF(--A345&gt;EDATE(--G345,12),"Long-term","Short-term"))</f>
        <v/>
      </c>
      <c r="K345" s="6">
        <f>IF(F345="","",E345-H345)</f>
        <v/>
      </c>
      <c r="L345" s="7">
        <f>IF(F345="","",IF(J345="Long-term","K","H"))</f>
        <v/>
      </c>
      <c r="M345" s="7">
        <f>IF(OR(F345="",I345=""),"",IF(ROUND(I345,2)&lt;&gt;ROUND(H345,2),"B",""))</f>
        <v/>
      </c>
      <c r="N345" s="7" t="n"/>
      <c r="O345" s="7">
        <f>IF(F345="","",IF(LOWER(TRIM(INDEX('Buys (Lots)'!$B:$B,MATCH(F345,'Buys (Lots)'!$A:$A,0))))=LOWER(TRIM(C345)),"OK","CHECK: lot is from a different wallet/exchange"))</f>
        <v/>
      </c>
    </row>
    <row r="346">
      <c r="A346" s="4" t="n"/>
      <c r="B346" s="4" t="n"/>
      <c r="C346" s="4" t="n"/>
      <c r="D346" s="4" t="n"/>
      <c r="E346" s="5" t="n"/>
      <c r="F346" s="4" t="n"/>
      <c r="G346" s="7">
        <f>IF(F346="","",INDEX('Buys (Lots)'!$D:$D,MATCH(F346,'Buys (Lots)'!$A:$A,0)))</f>
        <v/>
      </c>
      <c r="H346" s="6">
        <f>IF(F346="","",ROUND(INDEX('Buys (Lots)'!$G:$G,MATCH(F346,'Buys (Lots)'!$A:$A,0))*D346,2))</f>
        <v/>
      </c>
      <c r="I346" s="4" t="n"/>
      <c r="J346" s="7">
        <f>IF(F346="","",IF(--A346&gt;EDATE(--G346,12),"Long-term","Short-term"))</f>
        <v/>
      </c>
      <c r="K346" s="6">
        <f>IF(F346="","",E346-H346)</f>
        <v/>
      </c>
      <c r="L346" s="7">
        <f>IF(F346="","",IF(J346="Long-term","K","H"))</f>
        <v/>
      </c>
      <c r="M346" s="7">
        <f>IF(OR(F346="",I346=""),"",IF(ROUND(I346,2)&lt;&gt;ROUND(H346,2),"B",""))</f>
        <v/>
      </c>
      <c r="N346" s="7" t="n"/>
      <c r="O346" s="7">
        <f>IF(F346="","",IF(LOWER(TRIM(INDEX('Buys (Lots)'!$B:$B,MATCH(F346,'Buys (Lots)'!$A:$A,0))))=LOWER(TRIM(C346)),"OK","CHECK: lot is from a different wallet/exchange"))</f>
        <v/>
      </c>
    </row>
    <row r="347">
      <c r="A347" s="4" t="n"/>
      <c r="B347" s="4" t="n"/>
      <c r="C347" s="4" t="n"/>
      <c r="D347" s="4" t="n"/>
      <c r="E347" s="5" t="n"/>
      <c r="F347" s="4" t="n"/>
      <c r="G347" s="7">
        <f>IF(F347="","",INDEX('Buys (Lots)'!$D:$D,MATCH(F347,'Buys (Lots)'!$A:$A,0)))</f>
        <v/>
      </c>
      <c r="H347" s="6">
        <f>IF(F347="","",ROUND(INDEX('Buys (Lots)'!$G:$G,MATCH(F347,'Buys (Lots)'!$A:$A,0))*D347,2))</f>
        <v/>
      </c>
      <c r="I347" s="4" t="n"/>
      <c r="J347" s="7">
        <f>IF(F347="","",IF(--A347&gt;EDATE(--G347,12),"Long-term","Short-term"))</f>
        <v/>
      </c>
      <c r="K347" s="6">
        <f>IF(F347="","",E347-H347)</f>
        <v/>
      </c>
      <c r="L347" s="7">
        <f>IF(F347="","",IF(J347="Long-term","K","H"))</f>
        <v/>
      </c>
      <c r="M347" s="7">
        <f>IF(OR(F347="",I347=""),"",IF(ROUND(I347,2)&lt;&gt;ROUND(H347,2),"B",""))</f>
        <v/>
      </c>
      <c r="N347" s="7" t="n"/>
      <c r="O347" s="7">
        <f>IF(F347="","",IF(LOWER(TRIM(INDEX('Buys (Lots)'!$B:$B,MATCH(F347,'Buys (Lots)'!$A:$A,0))))=LOWER(TRIM(C347)),"OK","CHECK: lot is from a different wallet/exchange"))</f>
        <v/>
      </c>
    </row>
    <row r="348">
      <c r="A348" s="4" t="n"/>
      <c r="B348" s="4" t="n"/>
      <c r="C348" s="4" t="n"/>
      <c r="D348" s="4" t="n"/>
      <c r="E348" s="5" t="n"/>
      <c r="F348" s="4" t="n"/>
      <c r="G348" s="7">
        <f>IF(F348="","",INDEX('Buys (Lots)'!$D:$D,MATCH(F348,'Buys (Lots)'!$A:$A,0)))</f>
        <v/>
      </c>
      <c r="H348" s="6">
        <f>IF(F348="","",ROUND(INDEX('Buys (Lots)'!$G:$G,MATCH(F348,'Buys (Lots)'!$A:$A,0))*D348,2))</f>
        <v/>
      </c>
      <c r="I348" s="4" t="n"/>
      <c r="J348" s="7">
        <f>IF(F348="","",IF(--A348&gt;EDATE(--G348,12),"Long-term","Short-term"))</f>
        <v/>
      </c>
      <c r="K348" s="6">
        <f>IF(F348="","",E348-H348)</f>
        <v/>
      </c>
      <c r="L348" s="7">
        <f>IF(F348="","",IF(J348="Long-term","K","H"))</f>
        <v/>
      </c>
      <c r="M348" s="7">
        <f>IF(OR(F348="",I348=""),"",IF(ROUND(I348,2)&lt;&gt;ROUND(H348,2),"B",""))</f>
        <v/>
      </c>
      <c r="N348" s="7" t="n"/>
      <c r="O348" s="7">
        <f>IF(F348="","",IF(LOWER(TRIM(INDEX('Buys (Lots)'!$B:$B,MATCH(F348,'Buys (Lots)'!$A:$A,0))))=LOWER(TRIM(C348)),"OK","CHECK: lot is from a different wallet/exchange"))</f>
        <v/>
      </c>
    </row>
    <row r="349">
      <c r="A349" s="4" t="n"/>
      <c r="B349" s="4" t="n"/>
      <c r="C349" s="4" t="n"/>
      <c r="D349" s="4" t="n"/>
      <c r="E349" s="5" t="n"/>
      <c r="F349" s="4" t="n"/>
      <c r="G349" s="7">
        <f>IF(F349="","",INDEX('Buys (Lots)'!$D:$D,MATCH(F349,'Buys (Lots)'!$A:$A,0)))</f>
        <v/>
      </c>
      <c r="H349" s="6">
        <f>IF(F349="","",ROUND(INDEX('Buys (Lots)'!$G:$G,MATCH(F349,'Buys (Lots)'!$A:$A,0))*D349,2))</f>
        <v/>
      </c>
      <c r="I349" s="4" t="n"/>
      <c r="J349" s="7">
        <f>IF(F349="","",IF(--A349&gt;EDATE(--G349,12),"Long-term","Short-term"))</f>
        <v/>
      </c>
      <c r="K349" s="6">
        <f>IF(F349="","",E349-H349)</f>
        <v/>
      </c>
      <c r="L349" s="7">
        <f>IF(F349="","",IF(J349="Long-term","K","H"))</f>
        <v/>
      </c>
      <c r="M349" s="7">
        <f>IF(OR(F349="",I349=""),"",IF(ROUND(I349,2)&lt;&gt;ROUND(H349,2),"B",""))</f>
        <v/>
      </c>
      <c r="N349" s="7" t="n"/>
      <c r="O349" s="7">
        <f>IF(F349="","",IF(LOWER(TRIM(INDEX('Buys (Lots)'!$B:$B,MATCH(F349,'Buys (Lots)'!$A:$A,0))))=LOWER(TRIM(C349)),"OK","CHECK: lot is from a different wallet/exchange"))</f>
        <v/>
      </c>
    </row>
    <row r="350">
      <c r="A350" s="4" t="n"/>
      <c r="B350" s="4" t="n"/>
      <c r="C350" s="4" t="n"/>
      <c r="D350" s="4" t="n"/>
      <c r="E350" s="5" t="n"/>
      <c r="F350" s="4" t="n"/>
      <c r="G350" s="7">
        <f>IF(F350="","",INDEX('Buys (Lots)'!$D:$D,MATCH(F350,'Buys (Lots)'!$A:$A,0)))</f>
        <v/>
      </c>
      <c r="H350" s="6">
        <f>IF(F350="","",ROUND(INDEX('Buys (Lots)'!$G:$G,MATCH(F350,'Buys (Lots)'!$A:$A,0))*D350,2))</f>
        <v/>
      </c>
      <c r="I350" s="4" t="n"/>
      <c r="J350" s="7">
        <f>IF(F350="","",IF(--A350&gt;EDATE(--G350,12),"Long-term","Short-term"))</f>
        <v/>
      </c>
      <c r="K350" s="6">
        <f>IF(F350="","",E350-H350)</f>
        <v/>
      </c>
      <c r="L350" s="7">
        <f>IF(F350="","",IF(J350="Long-term","K","H"))</f>
        <v/>
      </c>
      <c r="M350" s="7">
        <f>IF(OR(F350="",I350=""),"",IF(ROUND(I350,2)&lt;&gt;ROUND(H350,2),"B",""))</f>
        <v/>
      </c>
      <c r="N350" s="7" t="n"/>
      <c r="O350" s="7">
        <f>IF(F350="","",IF(LOWER(TRIM(INDEX('Buys (Lots)'!$B:$B,MATCH(F350,'Buys (Lots)'!$A:$A,0))))=LOWER(TRIM(C350)),"OK","CHECK: lot is from a different wallet/exchange"))</f>
        <v/>
      </c>
    </row>
    <row r="351">
      <c r="A351" s="4" t="n"/>
      <c r="B351" s="4" t="n"/>
      <c r="C351" s="4" t="n"/>
      <c r="D351" s="4" t="n"/>
      <c r="E351" s="5" t="n"/>
      <c r="F351" s="4" t="n"/>
      <c r="G351" s="7">
        <f>IF(F351="","",INDEX('Buys (Lots)'!$D:$D,MATCH(F351,'Buys (Lots)'!$A:$A,0)))</f>
        <v/>
      </c>
      <c r="H351" s="6">
        <f>IF(F351="","",ROUND(INDEX('Buys (Lots)'!$G:$G,MATCH(F351,'Buys (Lots)'!$A:$A,0))*D351,2))</f>
        <v/>
      </c>
      <c r="I351" s="4" t="n"/>
      <c r="J351" s="7">
        <f>IF(F351="","",IF(--A351&gt;EDATE(--G351,12),"Long-term","Short-term"))</f>
        <v/>
      </c>
      <c r="K351" s="6">
        <f>IF(F351="","",E351-H351)</f>
        <v/>
      </c>
      <c r="L351" s="7">
        <f>IF(F351="","",IF(J351="Long-term","K","H"))</f>
        <v/>
      </c>
      <c r="M351" s="7">
        <f>IF(OR(F351="",I351=""),"",IF(ROUND(I351,2)&lt;&gt;ROUND(H351,2),"B",""))</f>
        <v/>
      </c>
      <c r="N351" s="7" t="n"/>
      <c r="O351" s="7">
        <f>IF(F351="","",IF(LOWER(TRIM(INDEX('Buys (Lots)'!$B:$B,MATCH(F351,'Buys (Lots)'!$A:$A,0))))=LOWER(TRIM(C351)),"OK","CHECK: lot is from a different wallet/exchange"))</f>
        <v/>
      </c>
    </row>
    <row r="352">
      <c r="A352" s="4" t="n"/>
      <c r="B352" s="4" t="n"/>
      <c r="C352" s="4" t="n"/>
      <c r="D352" s="4" t="n"/>
      <c r="E352" s="5" t="n"/>
      <c r="F352" s="4" t="n"/>
      <c r="G352" s="7">
        <f>IF(F352="","",INDEX('Buys (Lots)'!$D:$D,MATCH(F352,'Buys (Lots)'!$A:$A,0)))</f>
        <v/>
      </c>
      <c r="H352" s="6">
        <f>IF(F352="","",ROUND(INDEX('Buys (Lots)'!$G:$G,MATCH(F352,'Buys (Lots)'!$A:$A,0))*D352,2))</f>
        <v/>
      </c>
      <c r="I352" s="4" t="n"/>
      <c r="J352" s="7">
        <f>IF(F352="","",IF(--A352&gt;EDATE(--G352,12),"Long-term","Short-term"))</f>
        <v/>
      </c>
      <c r="K352" s="6">
        <f>IF(F352="","",E352-H352)</f>
        <v/>
      </c>
      <c r="L352" s="7">
        <f>IF(F352="","",IF(J352="Long-term","K","H"))</f>
        <v/>
      </c>
      <c r="M352" s="7">
        <f>IF(OR(F352="",I352=""),"",IF(ROUND(I352,2)&lt;&gt;ROUND(H352,2),"B",""))</f>
        <v/>
      </c>
      <c r="N352" s="7" t="n"/>
      <c r="O352" s="7">
        <f>IF(F352="","",IF(LOWER(TRIM(INDEX('Buys (Lots)'!$B:$B,MATCH(F352,'Buys (Lots)'!$A:$A,0))))=LOWER(TRIM(C352)),"OK","CHECK: lot is from a different wallet/exchange"))</f>
        <v/>
      </c>
    </row>
    <row r="353">
      <c r="A353" s="4" t="n"/>
      <c r="B353" s="4" t="n"/>
      <c r="C353" s="4" t="n"/>
      <c r="D353" s="4" t="n"/>
      <c r="E353" s="5" t="n"/>
      <c r="F353" s="4" t="n"/>
      <c r="G353" s="7">
        <f>IF(F353="","",INDEX('Buys (Lots)'!$D:$D,MATCH(F353,'Buys (Lots)'!$A:$A,0)))</f>
        <v/>
      </c>
      <c r="H353" s="6">
        <f>IF(F353="","",ROUND(INDEX('Buys (Lots)'!$G:$G,MATCH(F353,'Buys (Lots)'!$A:$A,0))*D353,2))</f>
        <v/>
      </c>
      <c r="I353" s="4" t="n"/>
      <c r="J353" s="7">
        <f>IF(F353="","",IF(--A353&gt;EDATE(--G353,12),"Long-term","Short-term"))</f>
        <v/>
      </c>
      <c r="K353" s="6">
        <f>IF(F353="","",E353-H353)</f>
        <v/>
      </c>
      <c r="L353" s="7">
        <f>IF(F353="","",IF(J353="Long-term","K","H"))</f>
        <v/>
      </c>
      <c r="M353" s="7">
        <f>IF(OR(F353="",I353=""),"",IF(ROUND(I353,2)&lt;&gt;ROUND(H353,2),"B",""))</f>
        <v/>
      </c>
      <c r="N353" s="7" t="n"/>
      <c r="O353" s="7">
        <f>IF(F353="","",IF(LOWER(TRIM(INDEX('Buys (Lots)'!$B:$B,MATCH(F353,'Buys (Lots)'!$A:$A,0))))=LOWER(TRIM(C353)),"OK","CHECK: lot is from a different wallet/exchange"))</f>
        <v/>
      </c>
    </row>
    <row r="354">
      <c r="A354" s="4" t="n"/>
      <c r="B354" s="4" t="n"/>
      <c r="C354" s="4" t="n"/>
      <c r="D354" s="4" t="n"/>
      <c r="E354" s="5" t="n"/>
      <c r="F354" s="4" t="n"/>
      <c r="G354" s="7">
        <f>IF(F354="","",INDEX('Buys (Lots)'!$D:$D,MATCH(F354,'Buys (Lots)'!$A:$A,0)))</f>
        <v/>
      </c>
      <c r="H354" s="6">
        <f>IF(F354="","",ROUND(INDEX('Buys (Lots)'!$G:$G,MATCH(F354,'Buys (Lots)'!$A:$A,0))*D354,2))</f>
        <v/>
      </c>
      <c r="I354" s="4" t="n"/>
      <c r="J354" s="7">
        <f>IF(F354="","",IF(--A354&gt;EDATE(--G354,12),"Long-term","Short-term"))</f>
        <v/>
      </c>
      <c r="K354" s="6">
        <f>IF(F354="","",E354-H354)</f>
        <v/>
      </c>
      <c r="L354" s="7">
        <f>IF(F354="","",IF(J354="Long-term","K","H"))</f>
        <v/>
      </c>
      <c r="M354" s="7">
        <f>IF(OR(F354="",I354=""),"",IF(ROUND(I354,2)&lt;&gt;ROUND(H354,2),"B",""))</f>
        <v/>
      </c>
      <c r="N354" s="7" t="n"/>
      <c r="O354" s="7">
        <f>IF(F354="","",IF(LOWER(TRIM(INDEX('Buys (Lots)'!$B:$B,MATCH(F354,'Buys (Lots)'!$A:$A,0))))=LOWER(TRIM(C354)),"OK","CHECK: lot is from a different wallet/exchange"))</f>
        <v/>
      </c>
    </row>
    <row r="355">
      <c r="A355" s="4" t="n"/>
      <c r="B355" s="4" t="n"/>
      <c r="C355" s="4" t="n"/>
      <c r="D355" s="4" t="n"/>
      <c r="E355" s="5" t="n"/>
      <c r="F355" s="4" t="n"/>
      <c r="G355" s="7">
        <f>IF(F355="","",INDEX('Buys (Lots)'!$D:$D,MATCH(F355,'Buys (Lots)'!$A:$A,0)))</f>
        <v/>
      </c>
      <c r="H355" s="6">
        <f>IF(F355="","",ROUND(INDEX('Buys (Lots)'!$G:$G,MATCH(F355,'Buys (Lots)'!$A:$A,0))*D355,2))</f>
        <v/>
      </c>
      <c r="I355" s="4" t="n"/>
      <c r="J355" s="7">
        <f>IF(F355="","",IF(--A355&gt;EDATE(--G355,12),"Long-term","Short-term"))</f>
        <v/>
      </c>
      <c r="K355" s="6">
        <f>IF(F355="","",E355-H355)</f>
        <v/>
      </c>
      <c r="L355" s="7">
        <f>IF(F355="","",IF(J355="Long-term","K","H"))</f>
        <v/>
      </c>
      <c r="M355" s="7">
        <f>IF(OR(F355="",I355=""),"",IF(ROUND(I355,2)&lt;&gt;ROUND(H355,2),"B",""))</f>
        <v/>
      </c>
      <c r="N355" s="7" t="n"/>
      <c r="O355" s="7">
        <f>IF(F355="","",IF(LOWER(TRIM(INDEX('Buys (Lots)'!$B:$B,MATCH(F355,'Buys (Lots)'!$A:$A,0))))=LOWER(TRIM(C355)),"OK","CHECK: lot is from a different wallet/exchange"))</f>
        <v/>
      </c>
    </row>
    <row r="356">
      <c r="A356" s="4" t="n"/>
      <c r="B356" s="4" t="n"/>
      <c r="C356" s="4" t="n"/>
      <c r="D356" s="4" t="n"/>
      <c r="E356" s="5" t="n"/>
      <c r="F356" s="4" t="n"/>
      <c r="G356" s="7">
        <f>IF(F356="","",INDEX('Buys (Lots)'!$D:$D,MATCH(F356,'Buys (Lots)'!$A:$A,0)))</f>
        <v/>
      </c>
      <c r="H356" s="6">
        <f>IF(F356="","",ROUND(INDEX('Buys (Lots)'!$G:$G,MATCH(F356,'Buys (Lots)'!$A:$A,0))*D356,2))</f>
        <v/>
      </c>
      <c r="I356" s="4" t="n"/>
      <c r="J356" s="7">
        <f>IF(F356="","",IF(--A356&gt;EDATE(--G356,12),"Long-term","Short-term"))</f>
        <v/>
      </c>
      <c r="K356" s="6">
        <f>IF(F356="","",E356-H356)</f>
        <v/>
      </c>
      <c r="L356" s="7">
        <f>IF(F356="","",IF(J356="Long-term","K","H"))</f>
        <v/>
      </c>
      <c r="M356" s="7">
        <f>IF(OR(F356="",I356=""),"",IF(ROUND(I356,2)&lt;&gt;ROUND(H356,2),"B",""))</f>
        <v/>
      </c>
      <c r="N356" s="7" t="n"/>
      <c r="O356" s="7">
        <f>IF(F356="","",IF(LOWER(TRIM(INDEX('Buys (Lots)'!$B:$B,MATCH(F356,'Buys (Lots)'!$A:$A,0))))=LOWER(TRIM(C356)),"OK","CHECK: lot is from a different wallet/exchange"))</f>
        <v/>
      </c>
    </row>
    <row r="357">
      <c r="A357" s="4" t="n"/>
      <c r="B357" s="4" t="n"/>
      <c r="C357" s="4" t="n"/>
      <c r="D357" s="4" t="n"/>
      <c r="E357" s="5" t="n"/>
      <c r="F357" s="4" t="n"/>
      <c r="G357" s="7">
        <f>IF(F357="","",INDEX('Buys (Lots)'!$D:$D,MATCH(F357,'Buys (Lots)'!$A:$A,0)))</f>
        <v/>
      </c>
      <c r="H357" s="6">
        <f>IF(F357="","",ROUND(INDEX('Buys (Lots)'!$G:$G,MATCH(F357,'Buys (Lots)'!$A:$A,0))*D357,2))</f>
        <v/>
      </c>
      <c r="I357" s="4" t="n"/>
      <c r="J357" s="7">
        <f>IF(F357="","",IF(--A357&gt;EDATE(--G357,12),"Long-term","Short-term"))</f>
        <v/>
      </c>
      <c r="K357" s="6">
        <f>IF(F357="","",E357-H357)</f>
        <v/>
      </c>
      <c r="L357" s="7">
        <f>IF(F357="","",IF(J357="Long-term","K","H"))</f>
        <v/>
      </c>
      <c r="M357" s="7">
        <f>IF(OR(F357="",I357=""),"",IF(ROUND(I357,2)&lt;&gt;ROUND(H357,2),"B",""))</f>
        <v/>
      </c>
      <c r="N357" s="7" t="n"/>
      <c r="O357" s="7">
        <f>IF(F357="","",IF(LOWER(TRIM(INDEX('Buys (Lots)'!$B:$B,MATCH(F357,'Buys (Lots)'!$A:$A,0))))=LOWER(TRIM(C357)),"OK","CHECK: lot is from a different wallet/exchange"))</f>
        <v/>
      </c>
    </row>
    <row r="358">
      <c r="A358" s="4" t="n"/>
      <c r="B358" s="4" t="n"/>
      <c r="C358" s="4" t="n"/>
      <c r="D358" s="4" t="n"/>
      <c r="E358" s="5" t="n"/>
      <c r="F358" s="4" t="n"/>
      <c r="G358" s="7">
        <f>IF(F358="","",INDEX('Buys (Lots)'!$D:$D,MATCH(F358,'Buys (Lots)'!$A:$A,0)))</f>
        <v/>
      </c>
      <c r="H358" s="6">
        <f>IF(F358="","",ROUND(INDEX('Buys (Lots)'!$G:$G,MATCH(F358,'Buys (Lots)'!$A:$A,0))*D358,2))</f>
        <v/>
      </c>
      <c r="I358" s="4" t="n"/>
      <c r="J358" s="7">
        <f>IF(F358="","",IF(--A358&gt;EDATE(--G358,12),"Long-term","Short-term"))</f>
        <v/>
      </c>
      <c r="K358" s="6">
        <f>IF(F358="","",E358-H358)</f>
        <v/>
      </c>
      <c r="L358" s="7">
        <f>IF(F358="","",IF(J358="Long-term","K","H"))</f>
        <v/>
      </c>
      <c r="M358" s="7">
        <f>IF(OR(F358="",I358=""),"",IF(ROUND(I358,2)&lt;&gt;ROUND(H358,2),"B",""))</f>
        <v/>
      </c>
      <c r="N358" s="7" t="n"/>
      <c r="O358" s="7">
        <f>IF(F358="","",IF(LOWER(TRIM(INDEX('Buys (Lots)'!$B:$B,MATCH(F358,'Buys (Lots)'!$A:$A,0))))=LOWER(TRIM(C358)),"OK","CHECK: lot is from a different wallet/exchange"))</f>
        <v/>
      </c>
    </row>
    <row r="359">
      <c r="A359" s="4" t="n"/>
      <c r="B359" s="4" t="n"/>
      <c r="C359" s="4" t="n"/>
      <c r="D359" s="4" t="n"/>
      <c r="E359" s="5" t="n"/>
      <c r="F359" s="4" t="n"/>
      <c r="G359" s="7">
        <f>IF(F359="","",INDEX('Buys (Lots)'!$D:$D,MATCH(F359,'Buys (Lots)'!$A:$A,0)))</f>
        <v/>
      </c>
      <c r="H359" s="6">
        <f>IF(F359="","",ROUND(INDEX('Buys (Lots)'!$G:$G,MATCH(F359,'Buys (Lots)'!$A:$A,0))*D359,2))</f>
        <v/>
      </c>
      <c r="I359" s="4" t="n"/>
      <c r="J359" s="7">
        <f>IF(F359="","",IF(--A359&gt;EDATE(--G359,12),"Long-term","Short-term"))</f>
        <v/>
      </c>
      <c r="K359" s="6">
        <f>IF(F359="","",E359-H359)</f>
        <v/>
      </c>
      <c r="L359" s="7">
        <f>IF(F359="","",IF(J359="Long-term","K","H"))</f>
        <v/>
      </c>
      <c r="M359" s="7">
        <f>IF(OR(F359="",I359=""),"",IF(ROUND(I359,2)&lt;&gt;ROUND(H359,2),"B",""))</f>
        <v/>
      </c>
      <c r="N359" s="7" t="n"/>
      <c r="O359" s="7">
        <f>IF(F359="","",IF(LOWER(TRIM(INDEX('Buys (Lots)'!$B:$B,MATCH(F359,'Buys (Lots)'!$A:$A,0))))=LOWER(TRIM(C359)),"OK","CHECK: lot is from a different wallet/exchange"))</f>
        <v/>
      </c>
    </row>
    <row r="360">
      <c r="A360" s="4" t="n"/>
      <c r="B360" s="4" t="n"/>
      <c r="C360" s="4" t="n"/>
      <c r="D360" s="4" t="n"/>
      <c r="E360" s="5" t="n"/>
      <c r="F360" s="4" t="n"/>
      <c r="G360" s="7">
        <f>IF(F360="","",INDEX('Buys (Lots)'!$D:$D,MATCH(F360,'Buys (Lots)'!$A:$A,0)))</f>
        <v/>
      </c>
      <c r="H360" s="6">
        <f>IF(F360="","",ROUND(INDEX('Buys (Lots)'!$G:$G,MATCH(F360,'Buys (Lots)'!$A:$A,0))*D360,2))</f>
        <v/>
      </c>
      <c r="I360" s="4" t="n"/>
      <c r="J360" s="7">
        <f>IF(F360="","",IF(--A360&gt;EDATE(--G360,12),"Long-term","Short-term"))</f>
        <v/>
      </c>
      <c r="K360" s="6">
        <f>IF(F360="","",E360-H360)</f>
        <v/>
      </c>
      <c r="L360" s="7">
        <f>IF(F360="","",IF(J360="Long-term","K","H"))</f>
        <v/>
      </c>
      <c r="M360" s="7">
        <f>IF(OR(F360="",I360=""),"",IF(ROUND(I360,2)&lt;&gt;ROUND(H360,2),"B",""))</f>
        <v/>
      </c>
      <c r="N360" s="7" t="n"/>
      <c r="O360" s="7">
        <f>IF(F360="","",IF(LOWER(TRIM(INDEX('Buys (Lots)'!$B:$B,MATCH(F360,'Buys (Lots)'!$A:$A,0))))=LOWER(TRIM(C360)),"OK","CHECK: lot is from a different wallet/exchange"))</f>
        <v/>
      </c>
    </row>
    <row r="361">
      <c r="A361" s="4" t="n"/>
      <c r="B361" s="4" t="n"/>
      <c r="C361" s="4" t="n"/>
      <c r="D361" s="4" t="n"/>
      <c r="E361" s="5" t="n"/>
      <c r="F361" s="4" t="n"/>
      <c r="G361" s="7">
        <f>IF(F361="","",INDEX('Buys (Lots)'!$D:$D,MATCH(F361,'Buys (Lots)'!$A:$A,0)))</f>
        <v/>
      </c>
      <c r="H361" s="6">
        <f>IF(F361="","",ROUND(INDEX('Buys (Lots)'!$G:$G,MATCH(F361,'Buys (Lots)'!$A:$A,0))*D361,2))</f>
        <v/>
      </c>
      <c r="I361" s="4" t="n"/>
      <c r="J361" s="7">
        <f>IF(F361="","",IF(--A361&gt;EDATE(--G361,12),"Long-term","Short-term"))</f>
        <v/>
      </c>
      <c r="K361" s="6">
        <f>IF(F361="","",E361-H361)</f>
        <v/>
      </c>
      <c r="L361" s="7">
        <f>IF(F361="","",IF(J361="Long-term","K","H"))</f>
        <v/>
      </c>
      <c r="M361" s="7">
        <f>IF(OR(F361="",I361=""),"",IF(ROUND(I361,2)&lt;&gt;ROUND(H361,2),"B",""))</f>
        <v/>
      </c>
      <c r="N361" s="7" t="n"/>
      <c r="O361" s="7">
        <f>IF(F361="","",IF(LOWER(TRIM(INDEX('Buys (Lots)'!$B:$B,MATCH(F361,'Buys (Lots)'!$A:$A,0))))=LOWER(TRIM(C361)),"OK","CHECK: lot is from a different wallet/exchange"))</f>
        <v/>
      </c>
    </row>
    <row r="362">
      <c r="A362" s="4" t="n"/>
      <c r="B362" s="4" t="n"/>
      <c r="C362" s="4" t="n"/>
      <c r="D362" s="4" t="n"/>
      <c r="E362" s="5" t="n"/>
      <c r="F362" s="4" t="n"/>
      <c r="G362" s="7">
        <f>IF(F362="","",INDEX('Buys (Lots)'!$D:$D,MATCH(F362,'Buys (Lots)'!$A:$A,0)))</f>
        <v/>
      </c>
      <c r="H362" s="6">
        <f>IF(F362="","",ROUND(INDEX('Buys (Lots)'!$G:$G,MATCH(F362,'Buys (Lots)'!$A:$A,0))*D362,2))</f>
        <v/>
      </c>
      <c r="I362" s="4" t="n"/>
      <c r="J362" s="7">
        <f>IF(F362="","",IF(--A362&gt;EDATE(--G362,12),"Long-term","Short-term"))</f>
        <v/>
      </c>
      <c r="K362" s="6">
        <f>IF(F362="","",E362-H362)</f>
        <v/>
      </c>
      <c r="L362" s="7">
        <f>IF(F362="","",IF(J362="Long-term","K","H"))</f>
        <v/>
      </c>
      <c r="M362" s="7">
        <f>IF(OR(F362="",I362=""),"",IF(ROUND(I362,2)&lt;&gt;ROUND(H362,2),"B",""))</f>
        <v/>
      </c>
      <c r="N362" s="7" t="n"/>
      <c r="O362" s="7">
        <f>IF(F362="","",IF(LOWER(TRIM(INDEX('Buys (Lots)'!$B:$B,MATCH(F362,'Buys (Lots)'!$A:$A,0))))=LOWER(TRIM(C362)),"OK","CHECK: lot is from a different wallet/exchange"))</f>
        <v/>
      </c>
    </row>
    <row r="363">
      <c r="A363" s="4" t="n"/>
      <c r="B363" s="4" t="n"/>
      <c r="C363" s="4" t="n"/>
      <c r="D363" s="4" t="n"/>
      <c r="E363" s="5" t="n"/>
      <c r="F363" s="4" t="n"/>
      <c r="G363" s="7">
        <f>IF(F363="","",INDEX('Buys (Lots)'!$D:$D,MATCH(F363,'Buys (Lots)'!$A:$A,0)))</f>
        <v/>
      </c>
      <c r="H363" s="6">
        <f>IF(F363="","",ROUND(INDEX('Buys (Lots)'!$G:$G,MATCH(F363,'Buys (Lots)'!$A:$A,0))*D363,2))</f>
        <v/>
      </c>
      <c r="I363" s="4" t="n"/>
      <c r="J363" s="7">
        <f>IF(F363="","",IF(--A363&gt;EDATE(--G363,12),"Long-term","Short-term"))</f>
        <v/>
      </c>
      <c r="K363" s="6">
        <f>IF(F363="","",E363-H363)</f>
        <v/>
      </c>
      <c r="L363" s="7">
        <f>IF(F363="","",IF(J363="Long-term","K","H"))</f>
        <v/>
      </c>
      <c r="M363" s="7">
        <f>IF(OR(F363="",I363=""),"",IF(ROUND(I363,2)&lt;&gt;ROUND(H363,2),"B",""))</f>
        <v/>
      </c>
      <c r="N363" s="7" t="n"/>
      <c r="O363" s="7">
        <f>IF(F363="","",IF(LOWER(TRIM(INDEX('Buys (Lots)'!$B:$B,MATCH(F363,'Buys (Lots)'!$A:$A,0))))=LOWER(TRIM(C363)),"OK","CHECK: lot is from a different wallet/exchange"))</f>
        <v/>
      </c>
    </row>
    <row r="364">
      <c r="A364" s="4" t="n"/>
      <c r="B364" s="4" t="n"/>
      <c r="C364" s="4" t="n"/>
      <c r="D364" s="4" t="n"/>
      <c r="E364" s="5" t="n"/>
      <c r="F364" s="4" t="n"/>
      <c r="G364" s="7">
        <f>IF(F364="","",INDEX('Buys (Lots)'!$D:$D,MATCH(F364,'Buys (Lots)'!$A:$A,0)))</f>
        <v/>
      </c>
      <c r="H364" s="6">
        <f>IF(F364="","",ROUND(INDEX('Buys (Lots)'!$G:$G,MATCH(F364,'Buys (Lots)'!$A:$A,0))*D364,2))</f>
        <v/>
      </c>
      <c r="I364" s="4" t="n"/>
      <c r="J364" s="7">
        <f>IF(F364="","",IF(--A364&gt;EDATE(--G364,12),"Long-term","Short-term"))</f>
        <v/>
      </c>
      <c r="K364" s="6">
        <f>IF(F364="","",E364-H364)</f>
        <v/>
      </c>
      <c r="L364" s="7">
        <f>IF(F364="","",IF(J364="Long-term","K","H"))</f>
        <v/>
      </c>
      <c r="M364" s="7">
        <f>IF(OR(F364="",I364=""),"",IF(ROUND(I364,2)&lt;&gt;ROUND(H364,2),"B",""))</f>
        <v/>
      </c>
      <c r="N364" s="7" t="n"/>
      <c r="O364" s="7">
        <f>IF(F364="","",IF(LOWER(TRIM(INDEX('Buys (Lots)'!$B:$B,MATCH(F364,'Buys (Lots)'!$A:$A,0))))=LOWER(TRIM(C364)),"OK","CHECK: lot is from a different wallet/exchange"))</f>
        <v/>
      </c>
    </row>
    <row r="365">
      <c r="A365" s="4" t="n"/>
      <c r="B365" s="4" t="n"/>
      <c r="C365" s="4" t="n"/>
      <c r="D365" s="4" t="n"/>
      <c r="E365" s="5" t="n"/>
      <c r="F365" s="4" t="n"/>
      <c r="G365" s="7">
        <f>IF(F365="","",INDEX('Buys (Lots)'!$D:$D,MATCH(F365,'Buys (Lots)'!$A:$A,0)))</f>
        <v/>
      </c>
      <c r="H365" s="6">
        <f>IF(F365="","",ROUND(INDEX('Buys (Lots)'!$G:$G,MATCH(F365,'Buys (Lots)'!$A:$A,0))*D365,2))</f>
        <v/>
      </c>
      <c r="I365" s="4" t="n"/>
      <c r="J365" s="7">
        <f>IF(F365="","",IF(--A365&gt;EDATE(--G365,12),"Long-term","Short-term"))</f>
        <v/>
      </c>
      <c r="K365" s="6">
        <f>IF(F365="","",E365-H365)</f>
        <v/>
      </c>
      <c r="L365" s="7">
        <f>IF(F365="","",IF(J365="Long-term","K","H"))</f>
        <v/>
      </c>
      <c r="M365" s="7">
        <f>IF(OR(F365="",I365=""),"",IF(ROUND(I365,2)&lt;&gt;ROUND(H365,2),"B",""))</f>
        <v/>
      </c>
      <c r="N365" s="7" t="n"/>
      <c r="O365" s="7">
        <f>IF(F365="","",IF(LOWER(TRIM(INDEX('Buys (Lots)'!$B:$B,MATCH(F365,'Buys (Lots)'!$A:$A,0))))=LOWER(TRIM(C365)),"OK","CHECK: lot is from a different wallet/exchange"))</f>
        <v/>
      </c>
    </row>
    <row r="366">
      <c r="A366" s="4" t="n"/>
      <c r="B366" s="4" t="n"/>
      <c r="C366" s="4" t="n"/>
      <c r="D366" s="4" t="n"/>
      <c r="E366" s="5" t="n"/>
      <c r="F366" s="4" t="n"/>
      <c r="G366" s="7">
        <f>IF(F366="","",INDEX('Buys (Lots)'!$D:$D,MATCH(F366,'Buys (Lots)'!$A:$A,0)))</f>
        <v/>
      </c>
      <c r="H366" s="6">
        <f>IF(F366="","",ROUND(INDEX('Buys (Lots)'!$G:$G,MATCH(F366,'Buys (Lots)'!$A:$A,0))*D366,2))</f>
        <v/>
      </c>
      <c r="I366" s="4" t="n"/>
      <c r="J366" s="7">
        <f>IF(F366="","",IF(--A366&gt;EDATE(--G366,12),"Long-term","Short-term"))</f>
        <v/>
      </c>
      <c r="K366" s="6">
        <f>IF(F366="","",E366-H366)</f>
        <v/>
      </c>
      <c r="L366" s="7">
        <f>IF(F366="","",IF(J366="Long-term","K","H"))</f>
        <v/>
      </c>
      <c r="M366" s="7">
        <f>IF(OR(F366="",I366=""),"",IF(ROUND(I366,2)&lt;&gt;ROUND(H366,2),"B",""))</f>
        <v/>
      </c>
      <c r="N366" s="7" t="n"/>
      <c r="O366" s="7">
        <f>IF(F366="","",IF(LOWER(TRIM(INDEX('Buys (Lots)'!$B:$B,MATCH(F366,'Buys (Lots)'!$A:$A,0))))=LOWER(TRIM(C366)),"OK","CHECK: lot is from a different wallet/exchange"))</f>
        <v/>
      </c>
    </row>
    <row r="367">
      <c r="A367" s="4" t="n"/>
      <c r="B367" s="4" t="n"/>
      <c r="C367" s="4" t="n"/>
      <c r="D367" s="4" t="n"/>
      <c r="E367" s="5" t="n"/>
      <c r="F367" s="4" t="n"/>
      <c r="G367" s="7">
        <f>IF(F367="","",INDEX('Buys (Lots)'!$D:$D,MATCH(F367,'Buys (Lots)'!$A:$A,0)))</f>
        <v/>
      </c>
      <c r="H367" s="6">
        <f>IF(F367="","",ROUND(INDEX('Buys (Lots)'!$G:$G,MATCH(F367,'Buys (Lots)'!$A:$A,0))*D367,2))</f>
        <v/>
      </c>
      <c r="I367" s="4" t="n"/>
      <c r="J367" s="7">
        <f>IF(F367="","",IF(--A367&gt;EDATE(--G367,12),"Long-term","Short-term"))</f>
        <v/>
      </c>
      <c r="K367" s="6">
        <f>IF(F367="","",E367-H367)</f>
        <v/>
      </c>
      <c r="L367" s="7">
        <f>IF(F367="","",IF(J367="Long-term","K","H"))</f>
        <v/>
      </c>
      <c r="M367" s="7">
        <f>IF(OR(F367="",I367=""),"",IF(ROUND(I367,2)&lt;&gt;ROUND(H367,2),"B",""))</f>
        <v/>
      </c>
      <c r="N367" s="7" t="n"/>
      <c r="O367" s="7">
        <f>IF(F367="","",IF(LOWER(TRIM(INDEX('Buys (Lots)'!$B:$B,MATCH(F367,'Buys (Lots)'!$A:$A,0))))=LOWER(TRIM(C367)),"OK","CHECK: lot is from a different wallet/exchange"))</f>
        <v/>
      </c>
    </row>
    <row r="368">
      <c r="A368" s="4" t="n"/>
      <c r="B368" s="4" t="n"/>
      <c r="C368" s="4" t="n"/>
      <c r="D368" s="4" t="n"/>
      <c r="E368" s="5" t="n"/>
      <c r="F368" s="4" t="n"/>
      <c r="G368" s="7">
        <f>IF(F368="","",INDEX('Buys (Lots)'!$D:$D,MATCH(F368,'Buys (Lots)'!$A:$A,0)))</f>
        <v/>
      </c>
      <c r="H368" s="6">
        <f>IF(F368="","",ROUND(INDEX('Buys (Lots)'!$G:$G,MATCH(F368,'Buys (Lots)'!$A:$A,0))*D368,2))</f>
        <v/>
      </c>
      <c r="I368" s="4" t="n"/>
      <c r="J368" s="7">
        <f>IF(F368="","",IF(--A368&gt;EDATE(--G368,12),"Long-term","Short-term"))</f>
        <v/>
      </c>
      <c r="K368" s="6">
        <f>IF(F368="","",E368-H368)</f>
        <v/>
      </c>
      <c r="L368" s="7">
        <f>IF(F368="","",IF(J368="Long-term","K","H"))</f>
        <v/>
      </c>
      <c r="M368" s="7">
        <f>IF(OR(F368="",I368=""),"",IF(ROUND(I368,2)&lt;&gt;ROUND(H368,2),"B",""))</f>
        <v/>
      </c>
      <c r="N368" s="7" t="n"/>
      <c r="O368" s="7">
        <f>IF(F368="","",IF(LOWER(TRIM(INDEX('Buys (Lots)'!$B:$B,MATCH(F368,'Buys (Lots)'!$A:$A,0))))=LOWER(TRIM(C368)),"OK","CHECK: lot is from a different wallet/exchange"))</f>
        <v/>
      </c>
    </row>
    <row r="369">
      <c r="A369" s="4" t="n"/>
      <c r="B369" s="4" t="n"/>
      <c r="C369" s="4" t="n"/>
      <c r="D369" s="4" t="n"/>
      <c r="E369" s="5" t="n"/>
      <c r="F369" s="4" t="n"/>
      <c r="G369" s="7">
        <f>IF(F369="","",INDEX('Buys (Lots)'!$D:$D,MATCH(F369,'Buys (Lots)'!$A:$A,0)))</f>
        <v/>
      </c>
      <c r="H369" s="6">
        <f>IF(F369="","",ROUND(INDEX('Buys (Lots)'!$G:$G,MATCH(F369,'Buys (Lots)'!$A:$A,0))*D369,2))</f>
        <v/>
      </c>
      <c r="I369" s="4" t="n"/>
      <c r="J369" s="7">
        <f>IF(F369="","",IF(--A369&gt;EDATE(--G369,12),"Long-term","Short-term"))</f>
        <v/>
      </c>
      <c r="K369" s="6">
        <f>IF(F369="","",E369-H369)</f>
        <v/>
      </c>
      <c r="L369" s="7">
        <f>IF(F369="","",IF(J369="Long-term","K","H"))</f>
        <v/>
      </c>
      <c r="M369" s="7">
        <f>IF(OR(F369="",I369=""),"",IF(ROUND(I369,2)&lt;&gt;ROUND(H369,2),"B",""))</f>
        <v/>
      </c>
      <c r="N369" s="7" t="n"/>
      <c r="O369" s="7">
        <f>IF(F369="","",IF(LOWER(TRIM(INDEX('Buys (Lots)'!$B:$B,MATCH(F369,'Buys (Lots)'!$A:$A,0))))=LOWER(TRIM(C369)),"OK","CHECK: lot is from a different wallet/exchange"))</f>
        <v/>
      </c>
    </row>
    <row r="370">
      <c r="A370" s="4" t="n"/>
      <c r="B370" s="4" t="n"/>
      <c r="C370" s="4" t="n"/>
      <c r="D370" s="4" t="n"/>
      <c r="E370" s="5" t="n"/>
      <c r="F370" s="4" t="n"/>
      <c r="G370" s="7">
        <f>IF(F370="","",INDEX('Buys (Lots)'!$D:$D,MATCH(F370,'Buys (Lots)'!$A:$A,0)))</f>
        <v/>
      </c>
      <c r="H370" s="6">
        <f>IF(F370="","",ROUND(INDEX('Buys (Lots)'!$G:$G,MATCH(F370,'Buys (Lots)'!$A:$A,0))*D370,2))</f>
        <v/>
      </c>
      <c r="I370" s="4" t="n"/>
      <c r="J370" s="7">
        <f>IF(F370="","",IF(--A370&gt;EDATE(--G370,12),"Long-term","Short-term"))</f>
        <v/>
      </c>
      <c r="K370" s="6">
        <f>IF(F370="","",E370-H370)</f>
        <v/>
      </c>
      <c r="L370" s="7">
        <f>IF(F370="","",IF(J370="Long-term","K","H"))</f>
        <v/>
      </c>
      <c r="M370" s="7">
        <f>IF(OR(F370="",I370=""),"",IF(ROUND(I370,2)&lt;&gt;ROUND(H370,2),"B",""))</f>
        <v/>
      </c>
      <c r="N370" s="7" t="n"/>
      <c r="O370" s="7">
        <f>IF(F370="","",IF(LOWER(TRIM(INDEX('Buys (Lots)'!$B:$B,MATCH(F370,'Buys (Lots)'!$A:$A,0))))=LOWER(TRIM(C370)),"OK","CHECK: lot is from a different wallet/exchange"))</f>
        <v/>
      </c>
    </row>
    <row r="371">
      <c r="A371" s="4" t="n"/>
      <c r="B371" s="4" t="n"/>
      <c r="C371" s="4" t="n"/>
      <c r="D371" s="4" t="n"/>
      <c r="E371" s="5" t="n"/>
      <c r="F371" s="4" t="n"/>
      <c r="G371" s="7">
        <f>IF(F371="","",INDEX('Buys (Lots)'!$D:$D,MATCH(F371,'Buys (Lots)'!$A:$A,0)))</f>
        <v/>
      </c>
      <c r="H371" s="6">
        <f>IF(F371="","",ROUND(INDEX('Buys (Lots)'!$G:$G,MATCH(F371,'Buys (Lots)'!$A:$A,0))*D371,2))</f>
        <v/>
      </c>
      <c r="I371" s="4" t="n"/>
      <c r="J371" s="7">
        <f>IF(F371="","",IF(--A371&gt;EDATE(--G371,12),"Long-term","Short-term"))</f>
        <v/>
      </c>
      <c r="K371" s="6">
        <f>IF(F371="","",E371-H371)</f>
        <v/>
      </c>
      <c r="L371" s="7">
        <f>IF(F371="","",IF(J371="Long-term","K","H"))</f>
        <v/>
      </c>
      <c r="M371" s="7">
        <f>IF(OR(F371="",I371=""),"",IF(ROUND(I371,2)&lt;&gt;ROUND(H371,2),"B",""))</f>
        <v/>
      </c>
      <c r="N371" s="7" t="n"/>
      <c r="O371" s="7">
        <f>IF(F371="","",IF(LOWER(TRIM(INDEX('Buys (Lots)'!$B:$B,MATCH(F371,'Buys (Lots)'!$A:$A,0))))=LOWER(TRIM(C371)),"OK","CHECK: lot is from a different wallet/exchange"))</f>
        <v/>
      </c>
    </row>
    <row r="372">
      <c r="A372" s="4" t="n"/>
      <c r="B372" s="4" t="n"/>
      <c r="C372" s="4" t="n"/>
      <c r="D372" s="4" t="n"/>
      <c r="E372" s="5" t="n"/>
      <c r="F372" s="4" t="n"/>
      <c r="G372" s="7">
        <f>IF(F372="","",INDEX('Buys (Lots)'!$D:$D,MATCH(F372,'Buys (Lots)'!$A:$A,0)))</f>
        <v/>
      </c>
      <c r="H372" s="6">
        <f>IF(F372="","",ROUND(INDEX('Buys (Lots)'!$G:$G,MATCH(F372,'Buys (Lots)'!$A:$A,0))*D372,2))</f>
        <v/>
      </c>
      <c r="I372" s="4" t="n"/>
      <c r="J372" s="7">
        <f>IF(F372="","",IF(--A372&gt;EDATE(--G372,12),"Long-term","Short-term"))</f>
        <v/>
      </c>
      <c r="K372" s="6">
        <f>IF(F372="","",E372-H372)</f>
        <v/>
      </c>
      <c r="L372" s="7">
        <f>IF(F372="","",IF(J372="Long-term","K","H"))</f>
        <v/>
      </c>
      <c r="M372" s="7">
        <f>IF(OR(F372="",I372=""),"",IF(ROUND(I372,2)&lt;&gt;ROUND(H372,2),"B",""))</f>
        <v/>
      </c>
      <c r="N372" s="7" t="n"/>
      <c r="O372" s="7">
        <f>IF(F372="","",IF(LOWER(TRIM(INDEX('Buys (Lots)'!$B:$B,MATCH(F372,'Buys (Lots)'!$A:$A,0))))=LOWER(TRIM(C372)),"OK","CHECK: lot is from a different wallet/exchange"))</f>
        <v/>
      </c>
    </row>
    <row r="373">
      <c r="A373" s="4" t="n"/>
      <c r="B373" s="4" t="n"/>
      <c r="C373" s="4" t="n"/>
      <c r="D373" s="4" t="n"/>
      <c r="E373" s="5" t="n"/>
      <c r="F373" s="4" t="n"/>
      <c r="G373" s="7">
        <f>IF(F373="","",INDEX('Buys (Lots)'!$D:$D,MATCH(F373,'Buys (Lots)'!$A:$A,0)))</f>
        <v/>
      </c>
      <c r="H373" s="6">
        <f>IF(F373="","",ROUND(INDEX('Buys (Lots)'!$G:$G,MATCH(F373,'Buys (Lots)'!$A:$A,0))*D373,2))</f>
        <v/>
      </c>
      <c r="I373" s="4" t="n"/>
      <c r="J373" s="7">
        <f>IF(F373="","",IF(--A373&gt;EDATE(--G373,12),"Long-term","Short-term"))</f>
        <v/>
      </c>
      <c r="K373" s="6">
        <f>IF(F373="","",E373-H373)</f>
        <v/>
      </c>
      <c r="L373" s="7">
        <f>IF(F373="","",IF(J373="Long-term","K","H"))</f>
        <v/>
      </c>
      <c r="M373" s="7">
        <f>IF(OR(F373="",I373=""),"",IF(ROUND(I373,2)&lt;&gt;ROUND(H373,2),"B",""))</f>
        <v/>
      </c>
      <c r="N373" s="7" t="n"/>
      <c r="O373" s="7">
        <f>IF(F373="","",IF(LOWER(TRIM(INDEX('Buys (Lots)'!$B:$B,MATCH(F373,'Buys (Lots)'!$A:$A,0))))=LOWER(TRIM(C373)),"OK","CHECK: lot is from a different wallet/exchange"))</f>
        <v/>
      </c>
    </row>
    <row r="374">
      <c r="A374" s="4" t="n"/>
      <c r="B374" s="4" t="n"/>
      <c r="C374" s="4" t="n"/>
      <c r="D374" s="4" t="n"/>
      <c r="E374" s="5" t="n"/>
      <c r="F374" s="4" t="n"/>
      <c r="G374" s="7">
        <f>IF(F374="","",INDEX('Buys (Lots)'!$D:$D,MATCH(F374,'Buys (Lots)'!$A:$A,0)))</f>
        <v/>
      </c>
      <c r="H374" s="6">
        <f>IF(F374="","",ROUND(INDEX('Buys (Lots)'!$G:$G,MATCH(F374,'Buys (Lots)'!$A:$A,0))*D374,2))</f>
        <v/>
      </c>
      <c r="I374" s="4" t="n"/>
      <c r="J374" s="7">
        <f>IF(F374="","",IF(--A374&gt;EDATE(--G374,12),"Long-term","Short-term"))</f>
        <v/>
      </c>
      <c r="K374" s="6">
        <f>IF(F374="","",E374-H374)</f>
        <v/>
      </c>
      <c r="L374" s="7">
        <f>IF(F374="","",IF(J374="Long-term","K","H"))</f>
        <v/>
      </c>
      <c r="M374" s="7">
        <f>IF(OR(F374="",I374=""),"",IF(ROUND(I374,2)&lt;&gt;ROUND(H374,2),"B",""))</f>
        <v/>
      </c>
      <c r="N374" s="7" t="n"/>
      <c r="O374" s="7">
        <f>IF(F374="","",IF(LOWER(TRIM(INDEX('Buys (Lots)'!$B:$B,MATCH(F374,'Buys (Lots)'!$A:$A,0))))=LOWER(TRIM(C374)),"OK","CHECK: lot is from a different wallet/exchange"))</f>
        <v/>
      </c>
    </row>
    <row r="375">
      <c r="A375" s="4" t="n"/>
      <c r="B375" s="4" t="n"/>
      <c r="C375" s="4" t="n"/>
      <c r="D375" s="4" t="n"/>
      <c r="E375" s="5" t="n"/>
      <c r="F375" s="4" t="n"/>
      <c r="G375" s="7">
        <f>IF(F375="","",INDEX('Buys (Lots)'!$D:$D,MATCH(F375,'Buys (Lots)'!$A:$A,0)))</f>
        <v/>
      </c>
      <c r="H375" s="6">
        <f>IF(F375="","",ROUND(INDEX('Buys (Lots)'!$G:$G,MATCH(F375,'Buys (Lots)'!$A:$A,0))*D375,2))</f>
        <v/>
      </c>
      <c r="I375" s="4" t="n"/>
      <c r="J375" s="7">
        <f>IF(F375="","",IF(--A375&gt;EDATE(--G375,12),"Long-term","Short-term"))</f>
        <v/>
      </c>
      <c r="K375" s="6">
        <f>IF(F375="","",E375-H375)</f>
        <v/>
      </c>
      <c r="L375" s="7">
        <f>IF(F375="","",IF(J375="Long-term","K","H"))</f>
        <v/>
      </c>
      <c r="M375" s="7">
        <f>IF(OR(F375="",I375=""),"",IF(ROUND(I375,2)&lt;&gt;ROUND(H375,2),"B",""))</f>
        <v/>
      </c>
      <c r="N375" s="7" t="n"/>
      <c r="O375" s="7">
        <f>IF(F375="","",IF(LOWER(TRIM(INDEX('Buys (Lots)'!$B:$B,MATCH(F375,'Buys (Lots)'!$A:$A,0))))=LOWER(TRIM(C375)),"OK","CHECK: lot is from a different wallet/exchange"))</f>
        <v/>
      </c>
    </row>
    <row r="376">
      <c r="A376" s="4" t="n"/>
      <c r="B376" s="4" t="n"/>
      <c r="C376" s="4" t="n"/>
      <c r="D376" s="4" t="n"/>
      <c r="E376" s="5" t="n"/>
      <c r="F376" s="4" t="n"/>
      <c r="G376" s="7">
        <f>IF(F376="","",INDEX('Buys (Lots)'!$D:$D,MATCH(F376,'Buys (Lots)'!$A:$A,0)))</f>
        <v/>
      </c>
      <c r="H376" s="6">
        <f>IF(F376="","",ROUND(INDEX('Buys (Lots)'!$G:$G,MATCH(F376,'Buys (Lots)'!$A:$A,0))*D376,2))</f>
        <v/>
      </c>
      <c r="I376" s="4" t="n"/>
      <c r="J376" s="7">
        <f>IF(F376="","",IF(--A376&gt;EDATE(--G376,12),"Long-term","Short-term"))</f>
        <v/>
      </c>
      <c r="K376" s="6">
        <f>IF(F376="","",E376-H376)</f>
        <v/>
      </c>
      <c r="L376" s="7">
        <f>IF(F376="","",IF(J376="Long-term","K","H"))</f>
        <v/>
      </c>
      <c r="M376" s="7">
        <f>IF(OR(F376="",I376=""),"",IF(ROUND(I376,2)&lt;&gt;ROUND(H376,2),"B",""))</f>
        <v/>
      </c>
      <c r="N376" s="7" t="n"/>
      <c r="O376" s="7">
        <f>IF(F376="","",IF(LOWER(TRIM(INDEX('Buys (Lots)'!$B:$B,MATCH(F376,'Buys (Lots)'!$A:$A,0))))=LOWER(TRIM(C376)),"OK","CHECK: lot is from a different wallet/exchange"))</f>
        <v/>
      </c>
    </row>
    <row r="377">
      <c r="A377" s="4" t="n"/>
      <c r="B377" s="4" t="n"/>
      <c r="C377" s="4" t="n"/>
      <c r="D377" s="4" t="n"/>
      <c r="E377" s="5" t="n"/>
      <c r="F377" s="4" t="n"/>
      <c r="G377" s="7">
        <f>IF(F377="","",INDEX('Buys (Lots)'!$D:$D,MATCH(F377,'Buys (Lots)'!$A:$A,0)))</f>
        <v/>
      </c>
      <c r="H377" s="6">
        <f>IF(F377="","",ROUND(INDEX('Buys (Lots)'!$G:$G,MATCH(F377,'Buys (Lots)'!$A:$A,0))*D377,2))</f>
        <v/>
      </c>
      <c r="I377" s="4" t="n"/>
      <c r="J377" s="7">
        <f>IF(F377="","",IF(--A377&gt;EDATE(--G377,12),"Long-term","Short-term"))</f>
        <v/>
      </c>
      <c r="K377" s="6">
        <f>IF(F377="","",E377-H377)</f>
        <v/>
      </c>
      <c r="L377" s="7">
        <f>IF(F377="","",IF(J377="Long-term","K","H"))</f>
        <v/>
      </c>
      <c r="M377" s="7">
        <f>IF(OR(F377="",I377=""),"",IF(ROUND(I377,2)&lt;&gt;ROUND(H377,2),"B",""))</f>
        <v/>
      </c>
      <c r="N377" s="7" t="n"/>
      <c r="O377" s="7">
        <f>IF(F377="","",IF(LOWER(TRIM(INDEX('Buys (Lots)'!$B:$B,MATCH(F377,'Buys (Lots)'!$A:$A,0))))=LOWER(TRIM(C377)),"OK","CHECK: lot is from a different wallet/exchange"))</f>
        <v/>
      </c>
    </row>
    <row r="378">
      <c r="A378" s="4" t="n"/>
      <c r="B378" s="4" t="n"/>
      <c r="C378" s="4" t="n"/>
      <c r="D378" s="4" t="n"/>
      <c r="E378" s="5" t="n"/>
      <c r="F378" s="4" t="n"/>
      <c r="G378" s="7">
        <f>IF(F378="","",INDEX('Buys (Lots)'!$D:$D,MATCH(F378,'Buys (Lots)'!$A:$A,0)))</f>
        <v/>
      </c>
      <c r="H378" s="6">
        <f>IF(F378="","",ROUND(INDEX('Buys (Lots)'!$G:$G,MATCH(F378,'Buys (Lots)'!$A:$A,0))*D378,2))</f>
        <v/>
      </c>
      <c r="I378" s="4" t="n"/>
      <c r="J378" s="7">
        <f>IF(F378="","",IF(--A378&gt;EDATE(--G378,12),"Long-term","Short-term"))</f>
        <v/>
      </c>
      <c r="K378" s="6">
        <f>IF(F378="","",E378-H378)</f>
        <v/>
      </c>
      <c r="L378" s="7">
        <f>IF(F378="","",IF(J378="Long-term","K","H"))</f>
        <v/>
      </c>
      <c r="M378" s="7">
        <f>IF(OR(F378="",I378=""),"",IF(ROUND(I378,2)&lt;&gt;ROUND(H378,2),"B",""))</f>
        <v/>
      </c>
      <c r="N378" s="7" t="n"/>
      <c r="O378" s="7">
        <f>IF(F378="","",IF(LOWER(TRIM(INDEX('Buys (Lots)'!$B:$B,MATCH(F378,'Buys (Lots)'!$A:$A,0))))=LOWER(TRIM(C378)),"OK","CHECK: lot is from a different wallet/exchange"))</f>
        <v/>
      </c>
    </row>
    <row r="379">
      <c r="A379" s="4" t="n"/>
      <c r="B379" s="4" t="n"/>
      <c r="C379" s="4" t="n"/>
      <c r="D379" s="4" t="n"/>
      <c r="E379" s="5" t="n"/>
      <c r="F379" s="4" t="n"/>
      <c r="G379" s="7">
        <f>IF(F379="","",INDEX('Buys (Lots)'!$D:$D,MATCH(F379,'Buys (Lots)'!$A:$A,0)))</f>
        <v/>
      </c>
      <c r="H379" s="6">
        <f>IF(F379="","",ROUND(INDEX('Buys (Lots)'!$G:$G,MATCH(F379,'Buys (Lots)'!$A:$A,0))*D379,2))</f>
        <v/>
      </c>
      <c r="I379" s="4" t="n"/>
      <c r="J379" s="7">
        <f>IF(F379="","",IF(--A379&gt;EDATE(--G379,12),"Long-term","Short-term"))</f>
        <v/>
      </c>
      <c r="K379" s="6">
        <f>IF(F379="","",E379-H379)</f>
        <v/>
      </c>
      <c r="L379" s="7">
        <f>IF(F379="","",IF(J379="Long-term","K","H"))</f>
        <v/>
      </c>
      <c r="M379" s="7">
        <f>IF(OR(F379="",I379=""),"",IF(ROUND(I379,2)&lt;&gt;ROUND(H379,2),"B",""))</f>
        <v/>
      </c>
      <c r="N379" s="7" t="n"/>
      <c r="O379" s="7">
        <f>IF(F379="","",IF(LOWER(TRIM(INDEX('Buys (Lots)'!$B:$B,MATCH(F379,'Buys (Lots)'!$A:$A,0))))=LOWER(TRIM(C379)),"OK","CHECK: lot is from a different wallet/exchange"))</f>
        <v/>
      </c>
    </row>
    <row r="380">
      <c r="A380" s="4" t="n"/>
      <c r="B380" s="4" t="n"/>
      <c r="C380" s="4" t="n"/>
      <c r="D380" s="4" t="n"/>
      <c r="E380" s="5" t="n"/>
      <c r="F380" s="4" t="n"/>
      <c r="G380" s="7">
        <f>IF(F380="","",INDEX('Buys (Lots)'!$D:$D,MATCH(F380,'Buys (Lots)'!$A:$A,0)))</f>
        <v/>
      </c>
      <c r="H380" s="6">
        <f>IF(F380="","",ROUND(INDEX('Buys (Lots)'!$G:$G,MATCH(F380,'Buys (Lots)'!$A:$A,0))*D380,2))</f>
        <v/>
      </c>
      <c r="I380" s="4" t="n"/>
      <c r="J380" s="7">
        <f>IF(F380="","",IF(--A380&gt;EDATE(--G380,12),"Long-term","Short-term"))</f>
        <v/>
      </c>
      <c r="K380" s="6">
        <f>IF(F380="","",E380-H380)</f>
        <v/>
      </c>
      <c r="L380" s="7">
        <f>IF(F380="","",IF(J380="Long-term","K","H"))</f>
        <v/>
      </c>
      <c r="M380" s="7">
        <f>IF(OR(F380="",I380=""),"",IF(ROUND(I380,2)&lt;&gt;ROUND(H380,2),"B",""))</f>
        <v/>
      </c>
      <c r="N380" s="7" t="n"/>
      <c r="O380" s="7">
        <f>IF(F380="","",IF(LOWER(TRIM(INDEX('Buys (Lots)'!$B:$B,MATCH(F380,'Buys (Lots)'!$A:$A,0))))=LOWER(TRIM(C380)),"OK","CHECK: lot is from a different wallet/exchange"))</f>
        <v/>
      </c>
    </row>
    <row r="381">
      <c r="A381" s="4" t="n"/>
      <c r="B381" s="4" t="n"/>
      <c r="C381" s="4" t="n"/>
      <c r="D381" s="4" t="n"/>
      <c r="E381" s="5" t="n"/>
      <c r="F381" s="4" t="n"/>
      <c r="G381" s="7">
        <f>IF(F381="","",INDEX('Buys (Lots)'!$D:$D,MATCH(F381,'Buys (Lots)'!$A:$A,0)))</f>
        <v/>
      </c>
      <c r="H381" s="6">
        <f>IF(F381="","",ROUND(INDEX('Buys (Lots)'!$G:$G,MATCH(F381,'Buys (Lots)'!$A:$A,0))*D381,2))</f>
        <v/>
      </c>
      <c r="I381" s="4" t="n"/>
      <c r="J381" s="7">
        <f>IF(F381="","",IF(--A381&gt;EDATE(--G381,12),"Long-term","Short-term"))</f>
        <v/>
      </c>
      <c r="K381" s="6">
        <f>IF(F381="","",E381-H381)</f>
        <v/>
      </c>
      <c r="L381" s="7">
        <f>IF(F381="","",IF(J381="Long-term","K","H"))</f>
        <v/>
      </c>
      <c r="M381" s="7">
        <f>IF(OR(F381="",I381=""),"",IF(ROUND(I381,2)&lt;&gt;ROUND(H381,2),"B",""))</f>
        <v/>
      </c>
      <c r="N381" s="7" t="n"/>
      <c r="O381" s="7">
        <f>IF(F381="","",IF(LOWER(TRIM(INDEX('Buys (Lots)'!$B:$B,MATCH(F381,'Buys (Lots)'!$A:$A,0))))=LOWER(TRIM(C381)),"OK","CHECK: lot is from a different wallet/exchange"))</f>
        <v/>
      </c>
    </row>
    <row r="382">
      <c r="A382" s="4" t="n"/>
      <c r="B382" s="4" t="n"/>
      <c r="C382" s="4" t="n"/>
      <c r="D382" s="4" t="n"/>
      <c r="E382" s="5" t="n"/>
      <c r="F382" s="4" t="n"/>
      <c r="G382" s="7">
        <f>IF(F382="","",INDEX('Buys (Lots)'!$D:$D,MATCH(F382,'Buys (Lots)'!$A:$A,0)))</f>
        <v/>
      </c>
      <c r="H382" s="6">
        <f>IF(F382="","",ROUND(INDEX('Buys (Lots)'!$G:$G,MATCH(F382,'Buys (Lots)'!$A:$A,0))*D382,2))</f>
        <v/>
      </c>
      <c r="I382" s="4" t="n"/>
      <c r="J382" s="7">
        <f>IF(F382="","",IF(--A382&gt;EDATE(--G382,12),"Long-term","Short-term"))</f>
        <v/>
      </c>
      <c r="K382" s="6">
        <f>IF(F382="","",E382-H382)</f>
        <v/>
      </c>
      <c r="L382" s="7">
        <f>IF(F382="","",IF(J382="Long-term","K","H"))</f>
        <v/>
      </c>
      <c r="M382" s="7">
        <f>IF(OR(F382="",I382=""),"",IF(ROUND(I382,2)&lt;&gt;ROUND(H382,2),"B",""))</f>
        <v/>
      </c>
      <c r="N382" s="7" t="n"/>
      <c r="O382" s="7">
        <f>IF(F382="","",IF(LOWER(TRIM(INDEX('Buys (Lots)'!$B:$B,MATCH(F382,'Buys (Lots)'!$A:$A,0))))=LOWER(TRIM(C382)),"OK","CHECK: lot is from a different wallet/exchange"))</f>
        <v/>
      </c>
    </row>
    <row r="383">
      <c r="A383" s="4" t="n"/>
      <c r="B383" s="4" t="n"/>
      <c r="C383" s="4" t="n"/>
      <c r="D383" s="4" t="n"/>
      <c r="E383" s="5" t="n"/>
      <c r="F383" s="4" t="n"/>
      <c r="G383" s="7">
        <f>IF(F383="","",INDEX('Buys (Lots)'!$D:$D,MATCH(F383,'Buys (Lots)'!$A:$A,0)))</f>
        <v/>
      </c>
      <c r="H383" s="6">
        <f>IF(F383="","",ROUND(INDEX('Buys (Lots)'!$G:$G,MATCH(F383,'Buys (Lots)'!$A:$A,0))*D383,2))</f>
        <v/>
      </c>
      <c r="I383" s="4" t="n"/>
      <c r="J383" s="7">
        <f>IF(F383="","",IF(--A383&gt;EDATE(--G383,12),"Long-term","Short-term"))</f>
        <v/>
      </c>
      <c r="K383" s="6">
        <f>IF(F383="","",E383-H383)</f>
        <v/>
      </c>
      <c r="L383" s="7">
        <f>IF(F383="","",IF(J383="Long-term","K","H"))</f>
        <v/>
      </c>
      <c r="M383" s="7">
        <f>IF(OR(F383="",I383=""),"",IF(ROUND(I383,2)&lt;&gt;ROUND(H383,2),"B",""))</f>
        <v/>
      </c>
      <c r="N383" s="7" t="n"/>
      <c r="O383" s="7">
        <f>IF(F383="","",IF(LOWER(TRIM(INDEX('Buys (Lots)'!$B:$B,MATCH(F383,'Buys (Lots)'!$A:$A,0))))=LOWER(TRIM(C383)),"OK","CHECK: lot is from a different wallet/exchange"))</f>
        <v/>
      </c>
    </row>
    <row r="384">
      <c r="A384" s="4" t="n"/>
      <c r="B384" s="4" t="n"/>
      <c r="C384" s="4" t="n"/>
      <c r="D384" s="4" t="n"/>
      <c r="E384" s="5" t="n"/>
      <c r="F384" s="4" t="n"/>
      <c r="G384" s="7">
        <f>IF(F384="","",INDEX('Buys (Lots)'!$D:$D,MATCH(F384,'Buys (Lots)'!$A:$A,0)))</f>
        <v/>
      </c>
      <c r="H384" s="6">
        <f>IF(F384="","",ROUND(INDEX('Buys (Lots)'!$G:$G,MATCH(F384,'Buys (Lots)'!$A:$A,0))*D384,2))</f>
        <v/>
      </c>
      <c r="I384" s="4" t="n"/>
      <c r="J384" s="7">
        <f>IF(F384="","",IF(--A384&gt;EDATE(--G384,12),"Long-term","Short-term"))</f>
        <v/>
      </c>
      <c r="K384" s="6">
        <f>IF(F384="","",E384-H384)</f>
        <v/>
      </c>
      <c r="L384" s="7">
        <f>IF(F384="","",IF(J384="Long-term","K","H"))</f>
        <v/>
      </c>
      <c r="M384" s="7">
        <f>IF(OR(F384="",I384=""),"",IF(ROUND(I384,2)&lt;&gt;ROUND(H384,2),"B",""))</f>
        <v/>
      </c>
      <c r="N384" s="7" t="n"/>
      <c r="O384" s="7">
        <f>IF(F384="","",IF(LOWER(TRIM(INDEX('Buys (Lots)'!$B:$B,MATCH(F384,'Buys (Lots)'!$A:$A,0))))=LOWER(TRIM(C384)),"OK","CHECK: lot is from a different wallet/exchange"))</f>
        <v/>
      </c>
    </row>
    <row r="385">
      <c r="A385" s="4" t="n"/>
      <c r="B385" s="4" t="n"/>
      <c r="C385" s="4" t="n"/>
      <c r="D385" s="4" t="n"/>
      <c r="E385" s="5" t="n"/>
      <c r="F385" s="4" t="n"/>
      <c r="G385" s="7">
        <f>IF(F385="","",INDEX('Buys (Lots)'!$D:$D,MATCH(F385,'Buys (Lots)'!$A:$A,0)))</f>
        <v/>
      </c>
      <c r="H385" s="6">
        <f>IF(F385="","",ROUND(INDEX('Buys (Lots)'!$G:$G,MATCH(F385,'Buys (Lots)'!$A:$A,0))*D385,2))</f>
        <v/>
      </c>
      <c r="I385" s="4" t="n"/>
      <c r="J385" s="7">
        <f>IF(F385="","",IF(--A385&gt;EDATE(--G385,12),"Long-term","Short-term"))</f>
        <v/>
      </c>
      <c r="K385" s="6">
        <f>IF(F385="","",E385-H385)</f>
        <v/>
      </c>
      <c r="L385" s="7">
        <f>IF(F385="","",IF(J385="Long-term","K","H"))</f>
        <v/>
      </c>
      <c r="M385" s="7">
        <f>IF(OR(F385="",I385=""),"",IF(ROUND(I385,2)&lt;&gt;ROUND(H385,2),"B",""))</f>
        <v/>
      </c>
      <c r="N385" s="7" t="n"/>
      <c r="O385" s="7">
        <f>IF(F385="","",IF(LOWER(TRIM(INDEX('Buys (Lots)'!$B:$B,MATCH(F385,'Buys (Lots)'!$A:$A,0))))=LOWER(TRIM(C385)),"OK","CHECK: lot is from a different wallet/exchange"))</f>
        <v/>
      </c>
    </row>
    <row r="386">
      <c r="A386" s="4" t="n"/>
      <c r="B386" s="4" t="n"/>
      <c r="C386" s="4" t="n"/>
      <c r="D386" s="4" t="n"/>
      <c r="E386" s="5" t="n"/>
      <c r="F386" s="4" t="n"/>
      <c r="G386" s="7">
        <f>IF(F386="","",INDEX('Buys (Lots)'!$D:$D,MATCH(F386,'Buys (Lots)'!$A:$A,0)))</f>
        <v/>
      </c>
      <c r="H386" s="6">
        <f>IF(F386="","",ROUND(INDEX('Buys (Lots)'!$G:$G,MATCH(F386,'Buys (Lots)'!$A:$A,0))*D386,2))</f>
        <v/>
      </c>
      <c r="I386" s="4" t="n"/>
      <c r="J386" s="7">
        <f>IF(F386="","",IF(--A386&gt;EDATE(--G386,12),"Long-term","Short-term"))</f>
        <v/>
      </c>
      <c r="K386" s="6">
        <f>IF(F386="","",E386-H386)</f>
        <v/>
      </c>
      <c r="L386" s="7">
        <f>IF(F386="","",IF(J386="Long-term","K","H"))</f>
        <v/>
      </c>
      <c r="M386" s="7">
        <f>IF(OR(F386="",I386=""),"",IF(ROUND(I386,2)&lt;&gt;ROUND(H386,2),"B",""))</f>
        <v/>
      </c>
      <c r="N386" s="7" t="n"/>
      <c r="O386" s="7">
        <f>IF(F386="","",IF(LOWER(TRIM(INDEX('Buys (Lots)'!$B:$B,MATCH(F386,'Buys (Lots)'!$A:$A,0))))=LOWER(TRIM(C386)),"OK","CHECK: lot is from a different wallet/exchange"))</f>
        <v/>
      </c>
    </row>
    <row r="387">
      <c r="A387" s="4" t="n"/>
      <c r="B387" s="4" t="n"/>
      <c r="C387" s="4" t="n"/>
      <c r="D387" s="4" t="n"/>
      <c r="E387" s="5" t="n"/>
      <c r="F387" s="4" t="n"/>
      <c r="G387" s="7">
        <f>IF(F387="","",INDEX('Buys (Lots)'!$D:$D,MATCH(F387,'Buys (Lots)'!$A:$A,0)))</f>
        <v/>
      </c>
      <c r="H387" s="6">
        <f>IF(F387="","",ROUND(INDEX('Buys (Lots)'!$G:$G,MATCH(F387,'Buys (Lots)'!$A:$A,0))*D387,2))</f>
        <v/>
      </c>
      <c r="I387" s="4" t="n"/>
      <c r="J387" s="7">
        <f>IF(F387="","",IF(--A387&gt;EDATE(--G387,12),"Long-term","Short-term"))</f>
        <v/>
      </c>
      <c r="K387" s="6">
        <f>IF(F387="","",E387-H387)</f>
        <v/>
      </c>
      <c r="L387" s="7">
        <f>IF(F387="","",IF(J387="Long-term","K","H"))</f>
        <v/>
      </c>
      <c r="M387" s="7">
        <f>IF(OR(F387="",I387=""),"",IF(ROUND(I387,2)&lt;&gt;ROUND(H387,2),"B",""))</f>
        <v/>
      </c>
      <c r="N387" s="7" t="n"/>
      <c r="O387" s="7">
        <f>IF(F387="","",IF(LOWER(TRIM(INDEX('Buys (Lots)'!$B:$B,MATCH(F387,'Buys (Lots)'!$A:$A,0))))=LOWER(TRIM(C387)),"OK","CHECK: lot is from a different wallet/exchange"))</f>
        <v/>
      </c>
    </row>
    <row r="388">
      <c r="A388" s="4" t="n"/>
      <c r="B388" s="4" t="n"/>
      <c r="C388" s="4" t="n"/>
      <c r="D388" s="4" t="n"/>
      <c r="E388" s="5" t="n"/>
      <c r="F388" s="4" t="n"/>
      <c r="G388" s="7">
        <f>IF(F388="","",INDEX('Buys (Lots)'!$D:$D,MATCH(F388,'Buys (Lots)'!$A:$A,0)))</f>
        <v/>
      </c>
      <c r="H388" s="6">
        <f>IF(F388="","",ROUND(INDEX('Buys (Lots)'!$G:$G,MATCH(F388,'Buys (Lots)'!$A:$A,0))*D388,2))</f>
        <v/>
      </c>
      <c r="I388" s="4" t="n"/>
      <c r="J388" s="7">
        <f>IF(F388="","",IF(--A388&gt;EDATE(--G388,12),"Long-term","Short-term"))</f>
        <v/>
      </c>
      <c r="K388" s="6">
        <f>IF(F388="","",E388-H388)</f>
        <v/>
      </c>
      <c r="L388" s="7">
        <f>IF(F388="","",IF(J388="Long-term","K","H"))</f>
        <v/>
      </c>
      <c r="M388" s="7">
        <f>IF(OR(F388="",I388=""),"",IF(ROUND(I388,2)&lt;&gt;ROUND(H388,2),"B",""))</f>
        <v/>
      </c>
      <c r="N388" s="7" t="n"/>
      <c r="O388" s="7">
        <f>IF(F388="","",IF(LOWER(TRIM(INDEX('Buys (Lots)'!$B:$B,MATCH(F388,'Buys (Lots)'!$A:$A,0))))=LOWER(TRIM(C388)),"OK","CHECK: lot is from a different wallet/exchange"))</f>
        <v/>
      </c>
    </row>
    <row r="389">
      <c r="A389" s="4" t="n"/>
      <c r="B389" s="4" t="n"/>
      <c r="C389" s="4" t="n"/>
      <c r="D389" s="4" t="n"/>
      <c r="E389" s="5" t="n"/>
      <c r="F389" s="4" t="n"/>
      <c r="G389" s="7">
        <f>IF(F389="","",INDEX('Buys (Lots)'!$D:$D,MATCH(F389,'Buys (Lots)'!$A:$A,0)))</f>
        <v/>
      </c>
      <c r="H389" s="6">
        <f>IF(F389="","",ROUND(INDEX('Buys (Lots)'!$G:$G,MATCH(F389,'Buys (Lots)'!$A:$A,0))*D389,2))</f>
        <v/>
      </c>
      <c r="I389" s="4" t="n"/>
      <c r="J389" s="7">
        <f>IF(F389="","",IF(--A389&gt;EDATE(--G389,12),"Long-term","Short-term"))</f>
        <v/>
      </c>
      <c r="K389" s="6">
        <f>IF(F389="","",E389-H389)</f>
        <v/>
      </c>
      <c r="L389" s="7">
        <f>IF(F389="","",IF(J389="Long-term","K","H"))</f>
        <v/>
      </c>
      <c r="M389" s="7">
        <f>IF(OR(F389="",I389=""),"",IF(ROUND(I389,2)&lt;&gt;ROUND(H389,2),"B",""))</f>
        <v/>
      </c>
      <c r="N389" s="7" t="n"/>
      <c r="O389" s="7">
        <f>IF(F389="","",IF(LOWER(TRIM(INDEX('Buys (Lots)'!$B:$B,MATCH(F389,'Buys (Lots)'!$A:$A,0))))=LOWER(TRIM(C389)),"OK","CHECK: lot is from a different wallet/exchange"))</f>
        <v/>
      </c>
    </row>
    <row r="390">
      <c r="A390" s="4" t="n"/>
      <c r="B390" s="4" t="n"/>
      <c r="C390" s="4" t="n"/>
      <c r="D390" s="4" t="n"/>
      <c r="E390" s="5" t="n"/>
      <c r="F390" s="4" t="n"/>
      <c r="G390" s="7">
        <f>IF(F390="","",INDEX('Buys (Lots)'!$D:$D,MATCH(F390,'Buys (Lots)'!$A:$A,0)))</f>
        <v/>
      </c>
      <c r="H390" s="6">
        <f>IF(F390="","",ROUND(INDEX('Buys (Lots)'!$G:$G,MATCH(F390,'Buys (Lots)'!$A:$A,0))*D390,2))</f>
        <v/>
      </c>
      <c r="I390" s="4" t="n"/>
      <c r="J390" s="7">
        <f>IF(F390="","",IF(--A390&gt;EDATE(--G390,12),"Long-term","Short-term"))</f>
        <v/>
      </c>
      <c r="K390" s="6">
        <f>IF(F390="","",E390-H390)</f>
        <v/>
      </c>
      <c r="L390" s="7">
        <f>IF(F390="","",IF(J390="Long-term","K","H"))</f>
        <v/>
      </c>
      <c r="M390" s="7">
        <f>IF(OR(F390="",I390=""),"",IF(ROUND(I390,2)&lt;&gt;ROUND(H390,2),"B",""))</f>
        <v/>
      </c>
      <c r="N390" s="7" t="n"/>
      <c r="O390" s="7">
        <f>IF(F390="","",IF(LOWER(TRIM(INDEX('Buys (Lots)'!$B:$B,MATCH(F390,'Buys (Lots)'!$A:$A,0))))=LOWER(TRIM(C390)),"OK","CHECK: lot is from a different wallet/exchange"))</f>
        <v/>
      </c>
    </row>
    <row r="391">
      <c r="A391" s="4" t="n"/>
      <c r="B391" s="4" t="n"/>
      <c r="C391" s="4" t="n"/>
      <c r="D391" s="4" t="n"/>
      <c r="E391" s="5" t="n"/>
      <c r="F391" s="4" t="n"/>
      <c r="G391" s="7">
        <f>IF(F391="","",INDEX('Buys (Lots)'!$D:$D,MATCH(F391,'Buys (Lots)'!$A:$A,0)))</f>
        <v/>
      </c>
      <c r="H391" s="6">
        <f>IF(F391="","",ROUND(INDEX('Buys (Lots)'!$G:$G,MATCH(F391,'Buys (Lots)'!$A:$A,0))*D391,2))</f>
        <v/>
      </c>
      <c r="I391" s="4" t="n"/>
      <c r="J391" s="7">
        <f>IF(F391="","",IF(--A391&gt;EDATE(--G391,12),"Long-term","Short-term"))</f>
        <v/>
      </c>
      <c r="K391" s="6">
        <f>IF(F391="","",E391-H391)</f>
        <v/>
      </c>
      <c r="L391" s="7">
        <f>IF(F391="","",IF(J391="Long-term","K","H"))</f>
        <v/>
      </c>
      <c r="M391" s="7">
        <f>IF(OR(F391="",I391=""),"",IF(ROUND(I391,2)&lt;&gt;ROUND(H391,2),"B",""))</f>
        <v/>
      </c>
      <c r="N391" s="7" t="n"/>
      <c r="O391" s="7">
        <f>IF(F391="","",IF(LOWER(TRIM(INDEX('Buys (Lots)'!$B:$B,MATCH(F391,'Buys (Lots)'!$A:$A,0))))=LOWER(TRIM(C391)),"OK","CHECK: lot is from a different wallet/exchange"))</f>
        <v/>
      </c>
    </row>
    <row r="392">
      <c r="A392" s="4" t="n"/>
      <c r="B392" s="4" t="n"/>
      <c r="C392" s="4" t="n"/>
      <c r="D392" s="4" t="n"/>
      <c r="E392" s="5" t="n"/>
      <c r="F392" s="4" t="n"/>
      <c r="G392" s="7">
        <f>IF(F392="","",INDEX('Buys (Lots)'!$D:$D,MATCH(F392,'Buys (Lots)'!$A:$A,0)))</f>
        <v/>
      </c>
      <c r="H392" s="6">
        <f>IF(F392="","",ROUND(INDEX('Buys (Lots)'!$G:$G,MATCH(F392,'Buys (Lots)'!$A:$A,0))*D392,2))</f>
        <v/>
      </c>
      <c r="I392" s="4" t="n"/>
      <c r="J392" s="7">
        <f>IF(F392="","",IF(--A392&gt;EDATE(--G392,12),"Long-term","Short-term"))</f>
        <v/>
      </c>
      <c r="K392" s="6">
        <f>IF(F392="","",E392-H392)</f>
        <v/>
      </c>
      <c r="L392" s="7">
        <f>IF(F392="","",IF(J392="Long-term","K","H"))</f>
        <v/>
      </c>
      <c r="M392" s="7">
        <f>IF(OR(F392="",I392=""),"",IF(ROUND(I392,2)&lt;&gt;ROUND(H392,2),"B",""))</f>
        <v/>
      </c>
      <c r="N392" s="7" t="n"/>
      <c r="O392" s="7">
        <f>IF(F392="","",IF(LOWER(TRIM(INDEX('Buys (Lots)'!$B:$B,MATCH(F392,'Buys (Lots)'!$A:$A,0))))=LOWER(TRIM(C392)),"OK","CHECK: lot is from a different wallet/exchange"))</f>
        <v/>
      </c>
    </row>
    <row r="393">
      <c r="A393" s="4" t="n"/>
      <c r="B393" s="4" t="n"/>
      <c r="C393" s="4" t="n"/>
      <c r="D393" s="4" t="n"/>
      <c r="E393" s="5" t="n"/>
      <c r="F393" s="4" t="n"/>
      <c r="G393" s="7">
        <f>IF(F393="","",INDEX('Buys (Lots)'!$D:$D,MATCH(F393,'Buys (Lots)'!$A:$A,0)))</f>
        <v/>
      </c>
      <c r="H393" s="6">
        <f>IF(F393="","",ROUND(INDEX('Buys (Lots)'!$G:$G,MATCH(F393,'Buys (Lots)'!$A:$A,0))*D393,2))</f>
        <v/>
      </c>
      <c r="I393" s="4" t="n"/>
      <c r="J393" s="7">
        <f>IF(F393="","",IF(--A393&gt;EDATE(--G393,12),"Long-term","Short-term"))</f>
        <v/>
      </c>
      <c r="K393" s="6">
        <f>IF(F393="","",E393-H393)</f>
        <v/>
      </c>
      <c r="L393" s="7">
        <f>IF(F393="","",IF(J393="Long-term","K","H"))</f>
        <v/>
      </c>
      <c r="M393" s="7">
        <f>IF(OR(F393="",I393=""),"",IF(ROUND(I393,2)&lt;&gt;ROUND(H393,2),"B",""))</f>
        <v/>
      </c>
      <c r="N393" s="7" t="n"/>
      <c r="O393" s="7">
        <f>IF(F393="","",IF(LOWER(TRIM(INDEX('Buys (Lots)'!$B:$B,MATCH(F393,'Buys (Lots)'!$A:$A,0))))=LOWER(TRIM(C393)),"OK","CHECK: lot is from a different wallet/exchange"))</f>
        <v/>
      </c>
    </row>
    <row r="394">
      <c r="A394" s="4" t="n"/>
      <c r="B394" s="4" t="n"/>
      <c r="C394" s="4" t="n"/>
      <c r="D394" s="4" t="n"/>
      <c r="E394" s="5" t="n"/>
      <c r="F394" s="4" t="n"/>
      <c r="G394" s="7">
        <f>IF(F394="","",INDEX('Buys (Lots)'!$D:$D,MATCH(F394,'Buys (Lots)'!$A:$A,0)))</f>
        <v/>
      </c>
      <c r="H394" s="6">
        <f>IF(F394="","",ROUND(INDEX('Buys (Lots)'!$G:$G,MATCH(F394,'Buys (Lots)'!$A:$A,0))*D394,2))</f>
        <v/>
      </c>
      <c r="I394" s="4" t="n"/>
      <c r="J394" s="7">
        <f>IF(F394="","",IF(--A394&gt;EDATE(--G394,12),"Long-term","Short-term"))</f>
        <v/>
      </c>
      <c r="K394" s="6">
        <f>IF(F394="","",E394-H394)</f>
        <v/>
      </c>
      <c r="L394" s="7">
        <f>IF(F394="","",IF(J394="Long-term","K","H"))</f>
        <v/>
      </c>
      <c r="M394" s="7">
        <f>IF(OR(F394="",I394=""),"",IF(ROUND(I394,2)&lt;&gt;ROUND(H394,2),"B",""))</f>
        <v/>
      </c>
      <c r="N394" s="7" t="n"/>
      <c r="O394" s="7">
        <f>IF(F394="","",IF(LOWER(TRIM(INDEX('Buys (Lots)'!$B:$B,MATCH(F394,'Buys (Lots)'!$A:$A,0))))=LOWER(TRIM(C394)),"OK","CHECK: lot is from a different wallet/exchange"))</f>
        <v/>
      </c>
    </row>
    <row r="395">
      <c r="A395" s="4" t="n"/>
      <c r="B395" s="4" t="n"/>
      <c r="C395" s="4" t="n"/>
      <c r="D395" s="4" t="n"/>
      <c r="E395" s="5" t="n"/>
      <c r="F395" s="4" t="n"/>
      <c r="G395" s="7">
        <f>IF(F395="","",INDEX('Buys (Lots)'!$D:$D,MATCH(F395,'Buys (Lots)'!$A:$A,0)))</f>
        <v/>
      </c>
      <c r="H395" s="6">
        <f>IF(F395="","",ROUND(INDEX('Buys (Lots)'!$G:$G,MATCH(F395,'Buys (Lots)'!$A:$A,0))*D395,2))</f>
        <v/>
      </c>
      <c r="I395" s="4" t="n"/>
      <c r="J395" s="7">
        <f>IF(F395="","",IF(--A395&gt;EDATE(--G395,12),"Long-term","Short-term"))</f>
        <v/>
      </c>
      <c r="K395" s="6">
        <f>IF(F395="","",E395-H395)</f>
        <v/>
      </c>
      <c r="L395" s="7">
        <f>IF(F395="","",IF(J395="Long-term","K","H"))</f>
        <v/>
      </c>
      <c r="M395" s="7">
        <f>IF(OR(F395="",I395=""),"",IF(ROUND(I395,2)&lt;&gt;ROUND(H395,2),"B",""))</f>
        <v/>
      </c>
      <c r="N395" s="7" t="n"/>
      <c r="O395" s="7">
        <f>IF(F395="","",IF(LOWER(TRIM(INDEX('Buys (Lots)'!$B:$B,MATCH(F395,'Buys (Lots)'!$A:$A,0))))=LOWER(TRIM(C395)),"OK","CHECK: lot is from a different wallet/exchange"))</f>
        <v/>
      </c>
    </row>
    <row r="396">
      <c r="A396" s="4" t="n"/>
      <c r="B396" s="4" t="n"/>
      <c r="C396" s="4" t="n"/>
      <c r="D396" s="4" t="n"/>
      <c r="E396" s="5" t="n"/>
      <c r="F396" s="4" t="n"/>
      <c r="G396" s="7">
        <f>IF(F396="","",INDEX('Buys (Lots)'!$D:$D,MATCH(F396,'Buys (Lots)'!$A:$A,0)))</f>
        <v/>
      </c>
      <c r="H396" s="6">
        <f>IF(F396="","",ROUND(INDEX('Buys (Lots)'!$G:$G,MATCH(F396,'Buys (Lots)'!$A:$A,0))*D396,2))</f>
        <v/>
      </c>
      <c r="I396" s="4" t="n"/>
      <c r="J396" s="7">
        <f>IF(F396="","",IF(--A396&gt;EDATE(--G396,12),"Long-term","Short-term"))</f>
        <v/>
      </c>
      <c r="K396" s="6">
        <f>IF(F396="","",E396-H396)</f>
        <v/>
      </c>
      <c r="L396" s="7">
        <f>IF(F396="","",IF(J396="Long-term","K","H"))</f>
        <v/>
      </c>
      <c r="M396" s="7">
        <f>IF(OR(F396="",I396=""),"",IF(ROUND(I396,2)&lt;&gt;ROUND(H396,2),"B",""))</f>
        <v/>
      </c>
      <c r="N396" s="7" t="n"/>
      <c r="O396" s="7">
        <f>IF(F396="","",IF(LOWER(TRIM(INDEX('Buys (Lots)'!$B:$B,MATCH(F396,'Buys (Lots)'!$A:$A,0))))=LOWER(TRIM(C396)),"OK","CHECK: lot is from a different wallet/exchange"))</f>
        <v/>
      </c>
    </row>
    <row r="397">
      <c r="A397" s="4" t="n"/>
      <c r="B397" s="4" t="n"/>
      <c r="C397" s="4" t="n"/>
      <c r="D397" s="4" t="n"/>
      <c r="E397" s="5" t="n"/>
      <c r="F397" s="4" t="n"/>
      <c r="G397" s="7">
        <f>IF(F397="","",INDEX('Buys (Lots)'!$D:$D,MATCH(F397,'Buys (Lots)'!$A:$A,0)))</f>
        <v/>
      </c>
      <c r="H397" s="6">
        <f>IF(F397="","",ROUND(INDEX('Buys (Lots)'!$G:$G,MATCH(F397,'Buys (Lots)'!$A:$A,0))*D397,2))</f>
        <v/>
      </c>
      <c r="I397" s="4" t="n"/>
      <c r="J397" s="7">
        <f>IF(F397="","",IF(--A397&gt;EDATE(--G397,12),"Long-term","Short-term"))</f>
        <v/>
      </c>
      <c r="K397" s="6">
        <f>IF(F397="","",E397-H397)</f>
        <v/>
      </c>
      <c r="L397" s="7">
        <f>IF(F397="","",IF(J397="Long-term","K","H"))</f>
        <v/>
      </c>
      <c r="M397" s="7">
        <f>IF(OR(F397="",I397=""),"",IF(ROUND(I397,2)&lt;&gt;ROUND(H397,2),"B",""))</f>
        <v/>
      </c>
      <c r="N397" s="7" t="n"/>
      <c r="O397" s="7">
        <f>IF(F397="","",IF(LOWER(TRIM(INDEX('Buys (Lots)'!$B:$B,MATCH(F397,'Buys (Lots)'!$A:$A,0))))=LOWER(TRIM(C397)),"OK","CHECK: lot is from a different wallet/exchange"))</f>
        <v/>
      </c>
    </row>
    <row r="398">
      <c r="A398" s="4" t="n"/>
      <c r="B398" s="4" t="n"/>
      <c r="C398" s="4" t="n"/>
      <c r="D398" s="4" t="n"/>
      <c r="E398" s="5" t="n"/>
      <c r="F398" s="4" t="n"/>
      <c r="G398" s="7">
        <f>IF(F398="","",INDEX('Buys (Lots)'!$D:$D,MATCH(F398,'Buys (Lots)'!$A:$A,0)))</f>
        <v/>
      </c>
      <c r="H398" s="6">
        <f>IF(F398="","",ROUND(INDEX('Buys (Lots)'!$G:$G,MATCH(F398,'Buys (Lots)'!$A:$A,0))*D398,2))</f>
        <v/>
      </c>
      <c r="I398" s="4" t="n"/>
      <c r="J398" s="7">
        <f>IF(F398="","",IF(--A398&gt;EDATE(--G398,12),"Long-term","Short-term"))</f>
        <v/>
      </c>
      <c r="K398" s="6">
        <f>IF(F398="","",E398-H398)</f>
        <v/>
      </c>
      <c r="L398" s="7">
        <f>IF(F398="","",IF(J398="Long-term","K","H"))</f>
        <v/>
      </c>
      <c r="M398" s="7">
        <f>IF(OR(F398="",I398=""),"",IF(ROUND(I398,2)&lt;&gt;ROUND(H398,2),"B",""))</f>
        <v/>
      </c>
      <c r="N398" s="7" t="n"/>
      <c r="O398" s="7">
        <f>IF(F398="","",IF(LOWER(TRIM(INDEX('Buys (Lots)'!$B:$B,MATCH(F398,'Buys (Lots)'!$A:$A,0))))=LOWER(TRIM(C398)),"OK","CHECK: lot is from a different wallet/exchange"))</f>
        <v/>
      </c>
    </row>
    <row r="399">
      <c r="A399" s="4" t="n"/>
      <c r="B399" s="4" t="n"/>
      <c r="C399" s="4" t="n"/>
      <c r="D399" s="4" t="n"/>
      <c r="E399" s="5" t="n"/>
      <c r="F399" s="4" t="n"/>
      <c r="G399" s="7">
        <f>IF(F399="","",INDEX('Buys (Lots)'!$D:$D,MATCH(F399,'Buys (Lots)'!$A:$A,0)))</f>
        <v/>
      </c>
      <c r="H399" s="6">
        <f>IF(F399="","",ROUND(INDEX('Buys (Lots)'!$G:$G,MATCH(F399,'Buys (Lots)'!$A:$A,0))*D399,2))</f>
        <v/>
      </c>
      <c r="I399" s="4" t="n"/>
      <c r="J399" s="7">
        <f>IF(F399="","",IF(--A399&gt;EDATE(--G399,12),"Long-term","Short-term"))</f>
        <v/>
      </c>
      <c r="K399" s="6">
        <f>IF(F399="","",E399-H399)</f>
        <v/>
      </c>
      <c r="L399" s="7">
        <f>IF(F399="","",IF(J399="Long-term","K","H"))</f>
        <v/>
      </c>
      <c r="M399" s="7">
        <f>IF(OR(F399="",I399=""),"",IF(ROUND(I399,2)&lt;&gt;ROUND(H399,2),"B",""))</f>
        <v/>
      </c>
      <c r="N399" s="7" t="n"/>
      <c r="O399" s="7">
        <f>IF(F399="","",IF(LOWER(TRIM(INDEX('Buys (Lots)'!$B:$B,MATCH(F399,'Buys (Lots)'!$A:$A,0))))=LOWER(TRIM(C399)),"OK","CHECK: lot is from a different wallet/exchange"))</f>
        <v/>
      </c>
    </row>
    <row r="400">
      <c r="A400" s="4" t="n"/>
      <c r="B400" s="4" t="n"/>
      <c r="C400" s="4" t="n"/>
      <c r="D400" s="4" t="n"/>
      <c r="E400" s="5" t="n"/>
      <c r="F400" s="4" t="n"/>
      <c r="G400" s="7">
        <f>IF(F400="","",INDEX('Buys (Lots)'!$D:$D,MATCH(F400,'Buys (Lots)'!$A:$A,0)))</f>
        <v/>
      </c>
      <c r="H400" s="6">
        <f>IF(F400="","",ROUND(INDEX('Buys (Lots)'!$G:$G,MATCH(F400,'Buys (Lots)'!$A:$A,0))*D400,2))</f>
        <v/>
      </c>
      <c r="I400" s="4" t="n"/>
      <c r="J400" s="7">
        <f>IF(F400="","",IF(--A400&gt;EDATE(--G400,12),"Long-term","Short-term"))</f>
        <v/>
      </c>
      <c r="K400" s="6">
        <f>IF(F400="","",E400-H400)</f>
        <v/>
      </c>
      <c r="L400" s="7">
        <f>IF(F400="","",IF(J400="Long-term","K","H"))</f>
        <v/>
      </c>
      <c r="M400" s="7">
        <f>IF(OR(F400="",I400=""),"",IF(ROUND(I400,2)&lt;&gt;ROUND(H400,2),"B",""))</f>
        <v/>
      </c>
      <c r="N400" s="7" t="n"/>
      <c r="O400" s="7">
        <f>IF(F400="","",IF(LOWER(TRIM(INDEX('Buys (Lots)'!$B:$B,MATCH(F400,'Buys (Lots)'!$A:$A,0))))=LOWER(TRIM(C400)),"OK","CHECK: lot is from a different wallet/exchange"))</f>
        <v/>
      </c>
    </row>
    <row r="401">
      <c r="A401" s="4" t="n"/>
      <c r="B401" s="4" t="n"/>
      <c r="C401" s="4" t="n"/>
      <c r="D401" s="4" t="n"/>
      <c r="E401" s="5" t="n"/>
      <c r="F401" s="4" t="n"/>
      <c r="G401" s="7">
        <f>IF(F401="","",INDEX('Buys (Lots)'!$D:$D,MATCH(F401,'Buys (Lots)'!$A:$A,0)))</f>
        <v/>
      </c>
      <c r="H401" s="6">
        <f>IF(F401="","",ROUND(INDEX('Buys (Lots)'!$G:$G,MATCH(F401,'Buys (Lots)'!$A:$A,0))*D401,2))</f>
        <v/>
      </c>
      <c r="I401" s="4" t="n"/>
      <c r="J401" s="7">
        <f>IF(F401="","",IF(--A401&gt;EDATE(--G401,12),"Long-term","Short-term"))</f>
        <v/>
      </c>
      <c r="K401" s="6">
        <f>IF(F401="","",E401-H401)</f>
        <v/>
      </c>
      <c r="L401" s="7">
        <f>IF(F401="","",IF(J401="Long-term","K","H"))</f>
        <v/>
      </c>
      <c r="M401" s="7">
        <f>IF(OR(F401="",I401=""),"",IF(ROUND(I401,2)&lt;&gt;ROUND(H401,2),"B",""))</f>
        <v/>
      </c>
      <c r="N401" s="7" t="n"/>
      <c r="O401" s="7">
        <f>IF(F401="","",IF(LOWER(TRIM(INDEX('Buys (Lots)'!$B:$B,MATCH(F401,'Buys (Lots)'!$A:$A,0))))=LOWER(TRIM(C401)),"OK","CHECK: lot is from a different wallet/exchange"))</f>
        <v/>
      </c>
    </row>
    <row r="402">
      <c r="A402" s="4" t="n"/>
      <c r="B402" s="4" t="n"/>
      <c r="C402" s="4" t="n"/>
      <c r="D402" s="4" t="n"/>
      <c r="E402" s="5" t="n"/>
      <c r="F402" s="4" t="n"/>
      <c r="G402" s="7">
        <f>IF(F402="","",INDEX('Buys (Lots)'!$D:$D,MATCH(F402,'Buys (Lots)'!$A:$A,0)))</f>
        <v/>
      </c>
      <c r="H402" s="6">
        <f>IF(F402="","",ROUND(INDEX('Buys (Lots)'!$G:$G,MATCH(F402,'Buys (Lots)'!$A:$A,0))*D402,2))</f>
        <v/>
      </c>
      <c r="I402" s="4" t="n"/>
      <c r="J402" s="7">
        <f>IF(F402="","",IF(--A402&gt;EDATE(--G402,12),"Long-term","Short-term"))</f>
        <v/>
      </c>
      <c r="K402" s="6">
        <f>IF(F402="","",E402-H402)</f>
        <v/>
      </c>
      <c r="L402" s="7">
        <f>IF(F402="","",IF(J402="Long-term","K","H"))</f>
        <v/>
      </c>
      <c r="M402" s="7">
        <f>IF(OR(F402="",I402=""),"",IF(ROUND(I402,2)&lt;&gt;ROUND(H402,2),"B",""))</f>
        <v/>
      </c>
      <c r="N402" s="7" t="n"/>
      <c r="O402" s="7">
        <f>IF(F402="","",IF(LOWER(TRIM(INDEX('Buys (Lots)'!$B:$B,MATCH(F402,'Buys (Lots)'!$A:$A,0))))=LOWER(TRIM(C402)),"OK","CHECK: lot is from a different wallet/exchange"))</f>
        <v/>
      </c>
    </row>
    <row r="403">
      <c r="A403" s="4" t="n"/>
      <c r="B403" s="4" t="n"/>
      <c r="C403" s="4" t="n"/>
      <c r="D403" s="4" t="n"/>
      <c r="E403" s="5" t="n"/>
      <c r="F403" s="4" t="n"/>
      <c r="G403" s="7">
        <f>IF(F403="","",INDEX('Buys (Lots)'!$D:$D,MATCH(F403,'Buys (Lots)'!$A:$A,0)))</f>
        <v/>
      </c>
      <c r="H403" s="6">
        <f>IF(F403="","",ROUND(INDEX('Buys (Lots)'!$G:$G,MATCH(F403,'Buys (Lots)'!$A:$A,0))*D403,2))</f>
        <v/>
      </c>
      <c r="I403" s="4" t="n"/>
      <c r="J403" s="7">
        <f>IF(F403="","",IF(--A403&gt;EDATE(--G403,12),"Long-term","Short-term"))</f>
        <v/>
      </c>
      <c r="K403" s="6">
        <f>IF(F403="","",E403-H403)</f>
        <v/>
      </c>
      <c r="L403" s="7">
        <f>IF(F403="","",IF(J403="Long-term","K","H"))</f>
        <v/>
      </c>
      <c r="M403" s="7">
        <f>IF(OR(F403="",I403=""),"",IF(ROUND(I403,2)&lt;&gt;ROUND(H403,2),"B",""))</f>
        <v/>
      </c>
      <c r="N403" s="7" t="n"/>
      <c r="O403" s="7">
        <f>IF(F403="","",IF(LOWER(TRIM(INDEX('Buys (Lots)'!$B:$B,MATCH(F403,'Buys (Lots)'!$A:$A,0))))=LOWER(TRIM(C403)),"OK","CHECK: lot is from a different wallet/exchange"))</f>
        <v/>
      </c>
    </row>
    <row r="404">
      <c r="A404" s="4" t="n"/>
      <c r="B404" s="4" t="n"/>
      <c r="C404" s="4" t="n"/>
      <c r="D404" s="4" t="n"/>
      <c r="E404" s="5" t="n"/>
      <c r="F404" s="4" t="n"/>
      <c r="G404" s="7">
        <f>IF(F404="","",INDEX('Buys (Lots)'!$D:$D,MATCH(F404,'Buys (Lots)'!$A:$A,0)))</f>
        <v/>
      </c>
      <c r="H404" s="6">
        <f>IF(F404="","",ROUND(INDEX('Buys (Lots)'!$G:$G,MATCH(F404,'Buys (Lots)'!$A:$A,0))*D404,2))</f>
        <v/>
      </c>
      <c r="I404" s="4" t="n"/>
      <c r="J404" s="7">
        <f>IF(F404="","",IF(--A404&gt;EDATE(--G404,12),"Long-term","Short-term"))</f>
        <v/>
      </c>
      <c r="K404" s="6">
        <f>IF(F404="","",E404-H404)</f>
        <v/>
      </c>
      <c r="L404" s="7">
        <f>IF(F404="","",IF(J404="Long-term","K","H"))</f>
        <v/>
      </c>
      <c r="M404" s="7">
        <f>IF(OR(F404="",I404=""),"",IF(ROUND(I404,2)&lt;&gt;ROUND(H404,2),"B",""))</f>
        <v/>
      </c>
      <c r="N404" s="7" t="n"/>
      <c r="O404" s="7">
        <f>IF(F404="","",IF(LOWER(TRIM(INDEX('Buys (Lots)'!$B:$B,MATCH(F404,'Buys (Lots)'!$A:$A,0))))=LOWER(TRIM(C404)),"OK","CHECK: lot is from a different wallet/exchange"))</f>
        <v/>
      </c>
    </row>
    <row r="405">
      <c r="A405" s="4" t="n"/>
      <c r="B405" s="4" t="n"/>
      <c r="C405" s="4" t="n"/>
      <c r="D405" s="4" t="n"/>
      <c r="E405" s="5" t="n"/>
      <c r="F405" s="4" t="n"/>
      <c r="G405" s="7">
        <f>IF(F405="","",INDEX('Buys (Lots)'!$D:$D,MATCH(F405,'Buys (Lots)'!$A:$A,0)))</f>
        <v/>
      </c>
      <c r="H405" s="6">
        <f>IF(F405="","",ROUND(INDEX('Buys (Lots)'!$G:$G,MATCH(F405,'Buys (Lots)'!$A:$A,0))*D405,2))</f>
        <v/>
      </c>
      <c r="I405" s="4" t="n"/>
      <c r="J405" s="7">
        <f>IF(F405="","",IF(--A405&gt;EDATE(--G405,12),"Long-term","Short-term"))</f>
        <v/>
      </c>
      <c r="K405" s="6">
        <f>IF(F405="","",E405-H405)</f>
        <v/>
      </c>
      <c r="L405" s="7">
        <f>IF(F405="","",IF(J405="Long-term","K","H"))</f>
        <v/>
      </c>
      <c r="M405" s="7">
        <f>IF(OR(F405="",I405=""),"",IF(ROUND(I405,2)&lt;&gt;ROUND(H405,2),"B",""))</f>
        <v/>
      </c>
      <c r="N405" s="7" t="n"/>
      <c r="O405" s="7">
        <f>IF(F405="","",IF(LOWER(TRIM(INDEX('Buys (Lots)'!$B:$B,MATCH(F405,'Buys (Lots)'!$A:$A,0))))=LOWER(TRIM(C405)),"OK","CHECK: lot is from a different wallet/exchange"))</f>
        <v/>
      </c>
    </row>
    <row r="406">
      <c r="A406" s="4" t="n"/>
      <c r="B406" s="4" t="n"/>
      <c r="C406" s="4" t="n"/>
      <c r="D406" s="4" t="n"/>
      <c r="E406" s="5" t="n"/>
      <c r="F406" s="4" t="n"/>
      <c r="G406" s="7">
        <f>IF(F406="","",INDEX('Buys (Lots)'!$D:$D,MATCH(F406,'Buys (Lots)'!$A:$A,0)))</f>
        <v/>
      </c>
      <c r="H406" s="6">
        <f>IF(F406="","",ROUND(INDEX('Buys (Lots)'!$G:$G,MATCH(F406,'Buys (Lots)'!$A:$A,0))*D406,2))</f>
        <v/>
      </c>
      <c r="I406" s="4" t="n"/>
      <c r="J406" s="7">
        <f>IF(F406="","",IF(--A406&gt;EDATE(--G406,12),"Long-term","Short-term"))</f>
        <v/>
      </c>
      <c r="K406" s="6">
        <f>IF(F406="","",E406-H406)</f>
        <v/>
      </c>
      <c r="L406" s="7">
        <f>IF(F406="","",IF(J406="Long-term","K","H"))</f>
        <v/>
      </c>
      <c r="M406" s="7">
        <f>IF(OR(F406="",I406=""),"",IF(ROUND(I406,2)&lt;&gt;ROUND(H406,2),"B",""))</f>
        <v/>
      </c>
      <c r="N406" s="7" t="n"/>
      <c r="O406" s="7">
        <f>IF(F406="","",IF(LOWER(TRIM(INDEX('Buys (Lots)'!$B:$B,MATCH(F406,'Buys (Lots)'!$A:$A,0))))=LOWER(TRIM(C406)),"OK","CHECK: lot is from a different wallet/exchange"))</f>
        <v/>
      </c>
    </row>
    <row r="407">
      <c r="A407" s="4" t="n"/>
      <c r="B407" s="4" t="n"/>
      <c r="C407" s="4" t="n"/>
      <c r="D407" s="4" t="n"/>
      <c r="E407" s="5" t="n"/>
      <c r="F407" s="4" t="n"/>
      <c r="G407" s="7">
        <f>IF(F407="","",INDEX('Buys (Lots)'!$D:$D,MATCH(F407,'Buys (Lots)'!$A:$A,0)))</f>
        <v/>
      </c>
      <c r="H407" s="6">
        <f>IF(F407="","",ROUND(INDEX('Buys (Lots)'!$G:$G,MATCH(F407,'Buys (Lots)'!$A:$A,0))*D407,2))</f>
        <v/>
      </c>
      <c r="I407" s="4" t="n"/>
      <c r="J407" s="7">
        <f>IF(F407="","",IF(--A407&gt;EDATE(--G407,12),"Long-term","Short-term"))</f>
        <v/>
      </c>
      <c r="K407" s="6">
        <f>IF(F407="","",E407-H407)</f>
        <v/>
      </c>
      <c r="L407" s="7">
        <f>IF(F407="","",IF(J407="Long-term","K","H"))</f>
        <v/>
      </c>
      <c r="M407" s="7">
        <f>IF(OR(F407="",I407=""),"",IF(ROUND(I407,2)&lt;&gt;ROUND(H407,2),"B",""))</f>
        <v/>
      </c>
      <c r="N407" s="7" t="n"/>
      <c r="O407" s="7">
        <f>IF(F407="","",IF(LOWER(TRIM(INDEX('Buys (Lots)'!$B:$B,MATCH(F407,'Buys (Lots)'!$A:$A,0))))=LOWER(TRIM(C407)),"OK","CHECK: lot is from a different wallet/exchange"))</f>
        <v/>
      </c>
    </row>
    <row r="408">
      <c r="A408" s="4" t="n"/>
      <c r="B408" s="4" t="n"/>
      <c r="C408" s="4" t="n"/>
      <c r="D408" s="4" t="n"/>
      <c r="E408" s="5" t="n"/>
      <c r="F408" s="4" t="n"/>
      <c r="G408" s="7">
        <f>IF(F408="","",INDEX('Buys (Lots)'!$D:$D,MATCH(F408,'Buys (Lots)'!$A:$A,0)))</f>
        <v/>
      </c>
      <c r="H408" s="6">
        <f>IF(F408="","",ROUND(INDEX('Buys (Lots)'!$G:$G,MATCH(F408,'Buys (Lots)'!$A:$A,0))*D408,2))</f>
        <v/>
      </c>
      <c r="I408" s="4" t="n"/>
      <c r="J408" s="7">
        <f>IF(F408="","",IF(--A408&gt;EDATE(--G408,12),"Long-term","Short-term"))</f>
        <v/>
      </c>
      <c r="K408" s="6">
        <f>IF(F408="","",E408-H408)</f>
        <v/>
      </c>
      <c r="L408" s="7">
        <f>IF(F408="","",IF(J408="Long-term","K","H"))</f>
        <v/>
      </c>
      <c r="M408" s="7">
        <f>IF(OR(F408="",I408=""),"",IF(ROUND(I408,2)&lt;&gt;ROUND(H408,2),"B",""))</f>
        <v/>
      </c>
      <c r="N408" s="7" t="n"/>
      <c r="O408" s="7">
        <f>IF(F408="","",IF(LOWER(TRIM(INDEX('Buys (Lots)'!$B:$B,MATCH(F408,'Buys (Lots)'!$A:$A,0))))=LOWER(TRIM(C408)),"OK","CHECK: lot is from a different wallet/exchange"))</f>
        <v/>
      </c>
    </row>
    <row r="409">
      <c r="A409" s="4" t="n"/>
      <c r="B409" s="4" t="n"/>
      <c r="C409" s="4" t="n"/>
      <c r="D409" s="4" t="n"/>
      <c r="E409" s="5" t="n"/>
      <c r="F409" s="4" t="n"/>
      <c r="G409" s="7">
        <f>IF(F409="","",INDEX('Buys (Lots)'!$D:$D,MATCH(F409,'Buys (Lots)'!$A:$A,0)))</f>
        <v/>
      </c>
      <c r="H409" s="6">
        <f>IF(F409="","",ROUND(INDEX('Buys (Lots)'!$G:$G,MATCH(F409,'Buys (Lots)'!$A:$A,0))*D409,2))</f>
        <v/>
      </c>
      <c r="I409" s="4" t="n"/>
      <c r="J409" s="7">
        <f>IF(F409="","",IF(--A409&gt;EDATE(--G409,12),"Long-term","Short-term"))</f>
        <v/>
      </c>
      <c r="K409" s="6">
        <f>IF(F409="","",E409-H409)</f>
        <v/>
      </c>
      <c r="L409" s="7">
        <f>IF(F409="","",IF(J409="Long-term","K","H"))</f>
        <v/>
      </c>
      <c r="M409" s="7">
        <f>IF(OR(F409="",I409=""),"",IF(ROUND(I409,2)&lt;&gt;ROUND(H409,2),"B",""))</f>
        <v/>
      </c>
      <c r="N409" s="7" t="n"/>
      <c r="O409" s="7">
        <f>IF(F409="","",IF(LOWER(TRIM(INDEX('Buys (Lots)'!$B:$B,MATCH(F409,'Buys (Lots)'!$A:$A,0))))=LOWER(TRIM(C409)),"OK","CHECK: lot is from a different wallet/exchange"))</f>
        <v/>
      </c>
    </row>
    <row r="410">
      <c r="A410" s="4" t="n"/>
      <c r="B410" s="4" t="n"/>
      <c r="C410" s="4" t="n"/>
      <c r="D410" s="4" t="n"/>
      <c r="E410" s="5" t="n"/>
      <c r="F410" s="4" t="n"/>
      <c r="G410" s="7">
        <f>IF(F410="","",INDEX('Buys (Lots)'!$D:$D,MATCH(F410,'Buys (Lots)'!$A:$A,0)))</f>
        <v/>
      </c>
      <c r="H410" s="6">
        <f>IF(F410="","",ROUND(INDEX('Buys (Lots)'!$G:$G,MATCH(F410,'Buys (Lots)'!$A:$A,0))*D410,2))</f>
        <v/>
      </c>
      <c r="I410" s="4" t="n"/>
      <c r="J410" s="7">
        <f>IF(F410="","",IF(--A410&gt;EDATE(--G410,12),"Long-term","Short-term"))</f>
        <v/>
      </c>
      <c r="K410" s="6">
        <f>IF(F410="","",E410-H410)</f>
        <v/>
      </c>
      <c r="L410" s="7">
        <f>IF(F410="","",IF(J410="Long-term","K","H"))</f>
        <v/>
      </c>
      <c r="M410" s="7">
        <f>IF(OR(F410="",I410=""),"",IF(ROUND(I410,2)&lt;&gt;ROUND(H410,2),"B",""))</f>
        <v/>
      </c>
      <c r="N410" s="7" t="n"/>
      <c r="O410" s="7">
        <f>IF(F410="","",IF(LOWER(TRIM(INDEX('Buys (Lots)'!$B:$B,MATCH(F410,'Buys (Lots)'!$A:$A,0))))=LOWER(TRIM(C410)),"OK","CHECK: lot is from a different wallet/exchange"))</f>
        <v/>
      </c>
    </row>
    <row r="411">
      <c r="A411" s="4" t="n"/>
      <c r="B411" s="4" t="n"/>
      <c r="C411" s="4" t="n"/>
      <c r="D411" s="4" t="n"/>
      <c r="E411" s="5" t="n"/>
      <c r="F411" s="4" t="n"/>
      <c r="G411" s="7">
        <f>IF(F411="","",INDEX('Buys (Lots)'!$D:$D,MATCH(F411,'Buys (Lots)'!$A:$A,0)))</f>
        <v/>
      </c>
      <c r="H411" s="6">
        <f>IF(F411="","",ROUND(INDEX('Buys (Lots)'!$G:$G,MATCH(F411,'Buys (Lots)'!$A:$A,0))*D411,2))</f>
        <v/>
      </c>
      <c r="I411" s="4" t="n"/>
      <c r="J411" s="7">
        <f>IF(F411="","",IF(--A411&gt;EDATE(--G411,12),"Long-term","Short-term"))</f>
        <v/>
      </c>
      <c r="K411" s="6">
        <f>IF(F411="","",E411-H411)</f>
        <v/>
      </c>
      <c r="L411" s="7">
        <f>IF(F411="","",IF(J411="Long-term","K","H"))</f>
        <v/>
      </c>
      <c r="M411" s="7">
        <f>IF(OR(F411="",I411=""),"",IF(ROUND(I411,2)&lt;&gt;ROUND(H411,2),"B",""))</f>
        <v/>
      </c>
      <c r="N411" s="7" t="n"/>
      <c r="O411" s="7">
        <f>IF(F411="","",IF(LOWER(TRIM(INDEX('Buys (Lots)'!$B:$B,MATCH(F411,'Buys (Lots)'!$A:$A,0))))=LOWER(TRIM(C411)),"OK","CHECK: lot is from a different wallet/exchange"))</f>
        <v/>
      </c>
    </row>
    <row r="412">
      <c r="A412" s="4" t="n"/>
      <c r="B412" s="4" t="n"/>
      <c r="C412" s="4" t="n"/>
      <c r="D412" s="4" t="n"/>
      <c r="E412" s="5" t="n"/>
      <c r="F412" s="4" t="n"/>
      <c r="G412" s="7">
        <f>IF(F412="","",INDEX('Buys (Lots)'!$D:$D,MATCH(F412,'Buys (Lots)'!$A:$A,0)))</f>
        <v/>
      </c>
      <c r="H412" s="6">
        <f>IF(F412="","",ROUND(INDEX('Buys (Lots)'!$G:$G,MATCH(F412,'Buys (Lots)'!$A:$A,0))*D412,2))</f>
        <v/>
      </c>
      <c r="I412" s="4" t="n"/>
      <c r="J412" s="7">
        <f>IF(F412="","",IF(--A412&gt;EDATE(--G412,12),"Long-term","Short-term"))</f>
        <v/>
      </c>
      <c r="K412" s="6">
        <f>IF(F412="","",E412-H412)</f>
        <v/>
      </c>
      <c r="L412" s="7">
        <f>IF(F412="","",IF(J412="Long-term","K","H"))</f>
        <v/>
      </c>
      <c r="M412" s="7">
        <f>IF(OR(F412="",I412=""),"",IF(ROUND(I412,2)&lt;&gt;ROUND(H412,2),"B",""))</f>
        <v/>
      </c>
      <c r="N412" s="7" t="n"/>
      <c r="O412" s="7">
        <f>IF(F412="","",IF(LOWER(TRIM(INDEX('Buys (Lots)'!$B:$B,MATCH(F412,'Buys (Lots)'!$A:$A,0))))=LOWER(TRIM(C412)),"OK","CHECK: lot is from a different wallet/exchange"))</f>
        <v/>
      </c>
    </row>
    <row r="413">
      <c r="A413" s="4" t="n"/>
      <c r="B413" s="4" t="n"/>
      <c r="C413" s="4" t="n"/>
      <c r="D413" s="4" t="n"/>
      <c r="E413" s="5" t="n"/>
      <c r="F413" s="4" t="n"/>
      <c r="G413" s="7">
        <f>IF(F413="","",INDEX('Buys (Lots)'!$D:$D,MATCH(F413,'Buys (Lots)'!$A:$A,0)))</f>
        <v/>
      </c>
      <c r="H413" s="6">
        <f>IF(F413="","",ROUND(INDEX('Buys (Lots)'!$G:$G,MATCH(F413,'Buys (Lots)'!$A:$A,0))*D413,2))</f>
        <v/>
      </c>
      <c r="I413" s="4" t="n"/>
      <c r="J413" s="7">
        <f>IF(F413="","",IF(--A413&gt;EDATE(--G413,12),"Long-term","Short-term"))</f>
        <v/>
      </c>
      <c r="K413" s="6">
        <f>IF(F413="","",E413-H413)</f>
        <v/>
      </c>
      <c r="L413" s="7">
        <f>IF(F413="","",IF(J413="Long-term","K","H"))</f>
        <v/>
      </c>
      <c r="M413" s="7">
        <f>IF(OR(F413="",I413=""),"",IF(ROUND(I413,2)&lt;&gt;ROUND(H413,2),"B",""))</f>
        <v/>
      </c>
      <c r="N413" s="7" t="n"/>
      <c r="O413" s="7">
        <f>IF(F413="","",IF(LOWER(TRIM(INDEX('Buys (Lots)'!$B:$B,MATCH(F413,'Buys (Lots)'!$A:$A,0))))=LOWER(TRIM(C413)),"OK","CHECK: lot is from a different wallet/exchange"))</f>
        <v/>
      </c>
    </row>
    <row r="414">
      <c r="A414" s="4" t="n"/>
      <c r="B414" s="4" t="n"/>
      <c r="C414" s="4" t="n"/>
      <c r="D414" s="4" t="n"/>
      <c r="E414" s="5" t="n"/>
      <c r="F414" s="4" t="n"/>
      <c r="G414" s="7">
        <f>IF(F414="","",INDEX('Buys (Lots)'!$D:$D,MATCH(F414,'Buys (Lots)'!$A:$A,0)))</f>
        <v/>
      </c>
      <c r="H414" s="6">
        <f>IF(F414="","",ROUND(INDEX('Buys (Lots)'!$G:$G,MATCH(F414,'Buys (Lots)'!$A:$A,0))*D414,2))</f>
        <v/>
      </c>
      <c r="I414" s="4" t="n"/>
      <c r="J414" s="7">
        <f>IF(F414="","",IF(--A414&gt;EDATE(--G414,12),"Long-term","Short-term"))</f>
        <v/>
      </c>
      <c r="K414" s="6">
        <f>IF(F414="","",E414-H414)</f>
        <v/>
      </c>
      <c r="L414" s="7">
        <f>IF(F414="","",IF(J414="Long-term","K","H"))</f>
        <v/>
      </c>
      <c r="M414" s="7">
        <f>IF(OR(F414="",I414=""),"",IF(ROUND(I414,2)&lt;&gt;ROUND(H414,2),"B",""))</f>
        <v/>
      </c>
      <c r="N414" s="7" t="n"/>
      <c r="O414" s="7">
        <f>IF(F414="","",IF(LOWER(TRIM(INDEX('Buys (Lots)'!$B:$B,MATCH(F414,'Buys (Lots)'!$A:$A,0))))=LOWER(TRIM(C414)),"OK","CHECK: lot is from a different wallet/exchange"))</f>
        <v/>
      </c>
    </row>
    <row r="415">
      <c r="A415" s="4" t="n"/>
      <c r="B415" s="4" t="n"/>
      <c r="C415" s="4" t="n"/>
      <c r="D415" s="4" t="n"/>
      <c r="E415" s="5" t="n"/>
      <c r="F415" s="4" t="n"/>
      <c r="G415" s="7">
        <f>IF(F415="","",INDEX('Buys (Lots)'!$D:$D,MATCH(F415,'Buys (Lots)'!$A:$A,0)))</f>
        <v/>
      </c>
      <c r="H415" s="6">
        <f>IF(F415="","",ROUND(INDEX('Buys (Lots)'!$G:$G,MATCH(F415,'Buys (Lots)'!$A:$A,0))*D415,2))</f>
        <v/>
      </c>
      <c r="I415" s="4" t="n"/>
      <c r="J415" s="7">
        <f>IF(F415="","",IF(--A415&gt;EDATE(--G415,12),"Long-term","Short-term"))</f>
        <v/>
      </c>
      <c r="K415" s="6">
        <f>IF(F415="","",E415-H415)</f>
        <v/>
      </c>
      <c r="L415" s="7">
        <f>IF(F415="","",IF(J415="Long-term","K","H"))</f>
        <v/>
      </c>
      <c r="M415" s="7">
        <f>IF(OR(F415="",I415=""),"",IF(ROUND(I415,2)&lt;&gt;ROUND(H415,2),"B",""))</f>
        <v/>
      </c>
      <c r="N415" s="7" t="n"/>
      <c r="O415" s="7">
        <f>IF(F415="","",IF(LOWER(TRIM(INDEX('Buys (Lots)'!$B:$B,MATCH(F415,'Buys (Lots)'!$A:$A,0))))=LOWER(TRIM(C415)),"OK","CHECK: lot is from a different wallet/exchange"))</f>
        <v/>
      </c>
    </row>
    <row r="416">
      <c r="A416" s="4" t="n"/>
      <c r="B416" s="4" t="n"/>
      <c r="C416" s="4" t="n"/>
      <c r="D416" s="4" t="n"/>
      <c r="E416" s="5" t="n"/>
      <c r="F416" s="4" t="n"/>
      <c r="G416" s="7">
        <f>IF(F416="","",INDEX('Buys (Lots)'!$D:$D,MATCH(F416,'Buys (Lots)'!$A:$A,0)))</f>
        <v/>
      </c>
      <c r="H416" s="6">
        <f>IF(F416="","",ROUND(INDEX('Buys (Lots)'!$G:$G,MATCH(F416,'Buys (Lots)'!$A:$A,0))*D416,2))</f>
        <v/>
      </c>
      <c r="I416" s="4" t="n"/>
      <c r="J416" s="7">
        <f>IF(F416="","",IF(--A416&gt;EDATE(--G416,12),"Long-term","Short-term"))</f>
        <v/>
      </c>
      <c r="K416" s="6">
        <f>IF(F416="","",E416-H416)</f>
        <v/>
      </c>
      <c r="L416" s="7">
        <f>IF(F416="","",IF(J416="Long-term","K","H"))</f>
        <v/>
      </c>
      <c r="M416" s="7">
        <f>IF(OR(F416="",I416=""),"",IF(ROUND(I416,2)&lt;&gt;ROUND(H416,2),"B",""))</f>
        <v/>
      </c>
      <c r="N416" s="7" t="n"/>
      <c r="O416" s="7">
        <f>IF(F416="","",IF(LOWER(TRIM(INDEX('Buys (Lots)'!$B:$B,MATCH(F416,'Buys (Lots)'!$A:$A,0))))=LOWER(TRIM(C416)),"OK","CHECK: lot is from a different wallet/exchange"))</f>
        <v/>
      </c>
    </row>
    <row r="417">
      <c r="A417" s="4" t="n"/>
      <c r="B417" s="4" t="n"/>
      <c r="C417" s="4" t="n"/>
      <c r="D417" s="4" t="n"/>
      <c r="E417" s="5" t="n"/>
      <c r="F417" s="4" t="n"/>
      <c r="G417" s="7">
        <f>IF(F417="","",INDEX('Buys (Lots)'!$D:$D,MATCH(F417,'Buys (Lots)'!$A:$A,0)))</f>
        <v/>
      </c>
      <c r="H417" s="6">
        <f>IF(F417="","",ROUND(INDEX('Buys (Lots)'!$G:$G,MATCH(F417,'Buys (Lots)'!$A:$A,0))*D417,2))</f>
        <v/>
      </c>
      <c r="I417" s="4" t="n"/>
      <c r="J417" s="7">
        <f>IF(F417="","",IF(--A417&gt;EDATE(--G417,12),"Long-term","Short-term"))</f>
        <v/>
      </c>
      <c r="K417" s="6">
        <f>IF(F417="","",E417-H417)</f>
        <v/>
      </c>
      <c r="L417" s="7">
        <f>IF(F417="","",IF(J417="Long-term","K","H"))</f>
        <v/>
      </c>
      <c r="M417" s="7">
        <f>IF(OR(F417="",I417=""),"",IF(ROUND(I417,2)&lt;&gt;ROUND(H417,2),"B",""))</f>
        <v/>
      </c>
      <c r="N417" s="7" t="n"/>
      <c r="O417" s="7">
        <f>IF(F417="","",IF(LOWER(TRIM(INDEX('Buys (Lots)'!$B:$B,MATCH(F417,'Buys (Lots)'!$A:$A,0))))=LOWER(TRIM(C417)),"OK","CHECK: lot is from a different wallet/exchange"))</f>
        <v/>
      </c>
    </row>
    <row r="418">
      <c r="A418" s="4" t="n"/>
      <c r="B418" s="4" t="n"/>
      <c r="C418" s="4" t="n"/>
      <c r="D418" s="4" t="n"/>
      <c r="E418" s="5" t="n"/>
      <c r="F418" s="4" t="n"/>
      <c r="G418" s="7">
        <f>IF(F418="","",INDEX('Buys (Lots)'!$D:$D,MATCH(F418,'Buys (Lots)'!$A:$A,0)))</f>
        <v/>
      </c>
      <c r="H418" s="6">
        <f>IF(F418="","",ROUND(INDEX('Buys (Lots)'!$G:$G,MATCH(F418,'Buys (Lots)'!$A:$A,0))*D418,2))</f>
        <v/>
      </c>
      <c r="I418" s="4" t="n"/>
      <c r="J418" s="7">
        <f>IF(F418="","",IF(--A418&gt;EDATE(--G418,12),"Long-term","Short-term"))</f>
        <v/>
      </c>
      <c r="K418" s="6">
        <f>IF(F418="","",E418-H418)</f>
        <v/>
      </c>
      <c r="L418" s="7">
        <f>IF(F418="","",IF(J418="Long-term","K","H"))</f>
        <v/>
      </c>
      <c r="M418" s="7">
        <f>IF(OR(F418="",I418=""),"",IF(ROUND(I418,2)&lt;&gt;ROUND(H418,2),"B",""))</f>
        <v/>
      </c>
      <c r="N418" s="7" t="n"/>
      <c r="O418" s="7">
        <f>IF(F418="","",IF(LOWER(TRIM(INDEX('Buys (Lots)'!$B:$B,MATCH(F418,'Buys (Lots)'!$A:$A,0))))=LOWER(TRIM(C418)),"OK","CHECK: lot is from a different wallet/exchange"))</f>
        <v/>
      </c>
    </row>
    <row r="419">
      <c r="A419" s="4" t="n"/>
      <c r="B419" s="4" t="n"/>
      <c r="C419" s="4" t="n"/>
      <c r="D419" s="4" t="n"/>
      <c r="E419" s="5" t="n"/>
      <c r="F419" s="4" t="n"/>
      <c r="G419" s="7">
        <f>IF(F419="","",INDEX('Buys (Lots)'!$D:$D,MATCH(F419,'Buys (Lots)'!$A:$A,0)))</f>
        <v/>
      </c>
      <c r="H419" s="6">
        <f>IF(F419="","",ROUND(INDEX('Buys (Lots)'!$G:$G,MATCH(F419,'Buys (Lots)'!$A:$A,0))*D419,2))</f>
        <v/>
      </c>
      <c r="I419" s="4" t="n"/>
      <c r="J419" s="7">
        <f>IF(F419="","",IF(--A419&gt;EDATE(--G419,12),"Long-term","Short-term"))</f>
        <v/>
      </c>
      <c r="K419" s="6">
        <f>IF(F419="","",E419-H419)</f>
        <v/>
      </c>
      <c r="L419" s="7">
        <f>IF(F419="","",IF(J419="Long-term","K","H"))</f>
        <v/>
      </c>
      <c r="M419" s="7">
        <f>IF(OR(F419="",I419=""),"",IF(ROUND(I419,2)&lt;&gt;ROUND(H419,2),"B",""))</f>
        <v/>
      </c>
      <c r="N419" s="7" t="n"/>
      <c r="O419" s="7">
        <f>IF(F419="","",IF(LOWER(TRIM(INDEX('Buys (Lots)'!$B:$B,MATCH(F419,'Buys (Lots)'!$A:$A,0))))=LOWER(TRIM(C419)),"OK","CHECK: lot is from a different wallet/exchange"))</f>
        <v/>
      </c>
    </row>
    <row r="420">
      <c r="A420" s="4" t="n"/>
      <c r="B420" s="4" t="n"/>
      <c r="C420" s="4" t="n"/>
      <c r="D420" s="4" t="n"/>
      <c r="E420" s="5" t="n"/>
      <c r="F420" s="4" t="n"/>
      <c r="G420" s="7">
        <f>IF(F420="","",INDEX('Buys (Lots)'!$D:$D,MATCH(F420,'Buys (Lots)'!$A:$A,0)))</f>
        <v/>
      </c>
      <c r="H420" s="6">
        <f>IF(F420="","",ROUND(INDEX('Buys (Lots)'!$G:$G,MATCH(F420,'Buys (Lots)'!$A:$A,0))*D420,2))</f>
        <v/>
      </c>
      <c r="I420" s="4" t="n"/>
      <c r="J420" s="7">
        <f>IF(F420="","",IF(--A420&gt;EDATE(--G420,12),"Long-term","Short-term"))</f>
        <v/>
      </c>
      <c r="K420" s="6">
        <f>IF(F420="","",E420-H420)</f>
        <v/>
      </c>
      <c r="L420" s="7">
        <f>IF(F420="","",IF(J420="Long-term","K","H"))</f>
        <v/>
      </c>
      <c r="M420" s="7">
        <f>IF(OR(F420="",I420=""),"",IF(ROUND(I420,2)&lt;&gt;ROUND(H420,2),"B",""))</f>
        <v/>
      </c>
      <c r="N420" s="7" t="n"/>
      <c r="O420" s="7">
        <f>IF(F420="","",IF(LOWER(TRIM(INDEX('Buys (Lots)'!$B:$B,MATCH(F420,'Buys (Lots)'!$A:$A,0))))=LOWER(TRIM(C420)),"OK","CHECK: lot is from a different wallet/exchange"))</f>
        <v/>
      </c>
    </row>
    <row r="421">
      <c r="A421" s="4" t="n"/>
      <c r="B421" s="4" t="n"/>
      <c r="C421" s="4" t="n"/>
      <c r="D421" s="4" t="n"/>
      <c r="E421" s="5" t="n"/>
      <c r="F421" s="4" t="n"/>
      <c r="G421" s="7">
        <f>IF(F421="","",INDEX('Buys (Lots)'!$D:$D,MATCH(F421,'Buys (Lots)'!$A:$A,0)))</f>
        <v/>
      </c>
      <c r="H421" s="6">
        <f>IF(F421="","",ROUND(INDEX('Buys (Lots)'!$G:$G,MATCH(F421,'Buys (Lots)'!$A:$A,0))*D421,2))</f>
        <v/>
      </c>
      <c r="I421" s="4" t="n"/>
      <c r="J421" s="7">
        <f>IF(F421="","",IF(--A421&gt;EDATE(--G421,12),"Long-term","Short-term"))</f>
        <v/>
      </c>
      <c r="K421" s="6">
        <f>IF(F421="","",E421-H421)</f>
        <v/>
      </c>
      <c r="L421" s="7">
        <f>IF(F421="","",IF(J421="Long-term","K","H"))</f>
        <v/>
      </c>
      <c r="M421" s="7">
        <f>IF(OR(F421="",I421=""),"",IF(ROUND(I421,2)&lt;&gt;ROUND(H421,2),"B",""))</f>
        <v/>
      </c>
      <c r="N421" s="7" t="n"/>
      <c r="O421" s="7">
        <f>IF(F421="","",IF(LOWER(TRIM(INDEX('Buys (Lots)'!$B:$B,MATCH(F421,'Buys (Lots)'!$A:$A,0))))=LOWER(TRIM(C421)),"OK","CHECK: lot is from a different wallet/exchange"))</f>
        <v/>
      </c>
    </row>
    <row r="422">
      <c r="A422" s="4" t="n"/>
      <c r="B422" s="4" t="n"/>
      <c r="C422" s="4" t="n"/>
      <c r="D422" s="4" t="n"/>
      <c r="E422" s="5" t="n"/>
      <c r="F422" s="4" t="n"/>
      <c r="G422" s="7">
        <f>IF(F422="","",INDEX('Buys (Lots)'!$D:$D,MATCH(F422,'Buys (Lots)'!$A:$A,0)))</f>
        <v/>
      </c>
      <c r="H422" s="6">
        <f>IF(F422="","",ROUND(INDEX('Buys (Lots)'!$G:$G,MATCH(F422,'Buys (Lots)'!$A:$A,0))*D422,2))</f>
        <v/>
      </c>
      <c r="I422" s="4" t="n"/>
      <c r="J422" s="7">
        <f>IF(F422="","",IF(--A422&gt;EDATE(--G422,12),"Long-term","Short-term"))</f>
        <v/>
      </c>
      <c r="K422" s="6">
        <f>IF(F422="","",E422-H422)</f>
        <v/>
      </c>
      <c r="L422" s="7">
        <f>IF(F422="","",IF(J422="Long-term","K","H"))</f>
        <v/>
      </c>
      <c r="M422" s="7">
        <f>IF(OR(F422="",I422=""),"",IF(ROUND(I422,2)&lt;&gt;ROUND(H422,2),"B",""))</f>
        <v/>
      </c>
      <c r="N422" s="7" t="n"/>
      <c r="O422" s="7">
        <f>IF(F422="","",IF(LOWER(TRIM(INDEX('Buys (Lots)'!$B:$B,MATCH(F422,'Buys (Lots)'!$A:$A,0))))=LOWER(TRIM(C422)),"OK","CHECK: lot is from a different wallet/exchange"))</f>
        <v/>
      </c>
    </row>
    <row r="423">
      <c r="A423" s="4" t="n"/>
      <c r="B423" s="4" t="n"/>
      <c r="C423" s="4" t="n"/>
      <c r="D423" s="4" t="n"/>
      <c r="E423" s="5" t="n"/>
      <c r="F423" s="4" t="n"/>
      <c r="G423" s="7">
        <f>IF(F423="","",INDEX('Buys (Lots)'!$D:$D,MATCH(F423,'Buys (Lots)'!$A:$A,0)))</f>
        <v/>
      </c>
      <c r="H423" s="6">
        <f>IF(F423="","",ROUND(INDEX('Buys (Lots)'!$G:$G,MATCH(F423,'Buys (Lots)'!$A:$A,0))*D423,2))</f>
        <v/>
      </c>
      <c r="I423" s="4" t="n"/>
      <c r="J423" s="7">
        <f>IF(F423="","",IF(--A423&gt;EDATE(--G423,12),"Long-term","Short-term"))</f>
        <v/>
      </c>
      <c r="K423" s="6">
        <f>IF(F423="","",E423-H423)</f>
        <v/>
      </c>
      <c r="L423" s="7">
        <f>IF(F423="","",IF(J423="Long-term","K","H"))</f>
        <v/>
      </c>
      <c r="M423" s="7">
        <f>IF(OR(F423="",I423=""),"",IF(ROUND(I423,2)&lt;&gt;ROUND(H423,2),"B",""))</f>
        <v/>
      </c>
      <c r="N423" s="7" t="n"/>
      <c r="O423" s="7">
        <f>IF(F423="","",IF(LOWER(TRIM(INDEX('Buys (Lots)'!$B:$B,MATCH(F423,'Buys (Lots)'!$A:$A,0))))=LOWER(TRIM(C423)),"OK","CHECK: lot is from a different wallet/exchange"))</f>
        <v/>
      </c>
    </row>
    <row r="424">
      <c r="A424" s="4" t="n"/>
      <c r="B424" s="4" t="n"/>
      <c r="C424" s="4" t="n"/>
      <c r="D424" s="4" t="n"/>
      <c r="E424" s="5" t="n"/>
      <c r="F424" s="4" t="n"/>
      <c r="G424" s="7">
        <f>IF(F424="","",INDEX('Buys (Lots)'!$D:$D,MATCH(F424,'Buys (Lots)'!$A:$A,0)))</f>
        <v/>
      </c>
      <c r="H424" s="6">
        <f>IF(F424="","",ROUND(INDEX('Buys (Lots)'!$G:$G,MATCH(F424,'Buys (Lots)'!$A:$A,0))*D424,2))</f>
        <v/>
      </c>
      <c r="I424" s="4" t="n"/>
      <c r="J424" s="7">
        <f>IF(F424="","",IF(--A424&gt;EDATE(--G424,12),"Long-term","Short-term"))</f>
        <v/>
      </c>
      <c r="K424" s="6">
        <f>IF(F424="","",E424-H424)</f>
        <v/>
      </c>
      <c r="L424" s="7">
        <f>IF(F424="","",IF(J424="Long-term","K","H"))</f>
        <v/>
      </c>
      <c r="M424" s="7">
        <f>IF(OR(F424="",I424=""),"",IF(ROUND(I424,2)&lt;&gt;ROUND(H424,2),"B",""))</f>
        <v/>
      </c>
      <c r="N424" s="7" t="n"/>
      <c r="O424" s="7">
        <f>IF(F424="","",IF(LOWER(TRIM(INDEX('Buys (Lots)'!$B:$B,MATCH(F424,'Buys (Lots)'!$A:$A,0))))=LOWER(TRIM(C424)),"OK","CHECK: lot is from a different wallet/exchange"))</f>
        <v/>
      </c>
    </row>
    <row r="425">
      <c r="A425" s="4" t="n"/>
      <c r="B425" s="4" t="n"/>
      <c r="C425" s="4" t="n"/>
      <c r="D425" s="4" t="n"/>
      <c r="E425" s="5" t="n"/>
      <c r="F425" s="4" t="n"/>
      <c r="G425" s="7">
        <f>IF(F425="","",INDEX('Buys (Lots)'!$D:$D,MATCH(F425,'Buys (Lots)'!$A:$A,0)))</f>
        <v/>
      </c>
      <c r="H425" s="6">
        <f>IF(F425="","",ROUND(INDEX('Buys (Lots)'!$G:$G,MATCH(F425,'Buys (Lots)'!$A:$A,0))*D425,2))</f>
        <v/>
      </c>
      <c r="I425" s="4" t="n"/>
      <c r="J425" s="7">
        <f>IF(F425="","",IF(--A425&gt;EDATE(--G425,12),"Long-term","Short-term"))</f>
        <v/>
      </c>
      <c r="K425" s="6">
        <f>IF(F425="","",E425-H425)</f>
        <v/>
      </c>
      <c r="L425" s="7">
        <f>IF(F425="","",IF(J425="Long-term","K","H"))</f>
        <v/>
      </c>
      <c r="M425" s="7">
        <f>IF(OR(F425="",I425=""),"",IF(ROUND(I425,2)&lt;&gt;ROUND(H425,2),"B",""))</f>
        <v/>
      </c>
      <c r="N425" s="7" t="n"/>
      <c r="O425" s="7">
        <f>IF(F425="","",IF(LOWER(TRIM(INDEX('Buys (Lots)'!$B:$B,MATCH(F425,'Buys (Lots)'!$A:$A,0))))=LOWER(TRIM(C425)),"OK","CHECK: lot is from a different wallet/exchange"))</f>
        <v/>
      </c>
    </row>
    <row r="426">
      <c r="A426" s="4" t="n"/>
      <c r="B426" s="4" t="n"/>
      <c r="C426" s="4" t="n"/>
      <c r="D426" s="4" t="n"/>
      <c r="E426" s="5" t="n"/>
      <c r="F426" s="4" t="n"/>
      <c r="G426" s="7">
        <f>IF(F426="","",INDEX('Buys (Lots)'!$D:$D,MATCH(F426,'Buys (Lots)'!$A:$A,0)))</f>
        <v/>
      </c>
      <c r="H426" s="6">
        <f>IF(F426="","",ROUND(INDEX('Buys (Lots)'!$G:$G,MATCH(F426,'Buys (Lots)'!$A:$A,0))*D426,2))</f>
        <v/>
      </c>
      <c r="I426" s="4" t="n"/>
      <c r="J426" s="7">
        <f>IF(F426="","",IF(--A426&gt;EDATE(--G426,12),"Long-term","Short-term"))</f>
        <v/>
      </c>
      <c r="K426" s="6">
        <f>IF(F426="","",E426-H426)</f>
        <v/>
      </c>
      <c r="L426" s="7">
        <f>IF(F426="","",IF(J426="Long-term","K","H"))</f>
        <v/>
      </c>
      <c r="M426" s="7">
        <f>IF(OR(F426="",I426=""),"",IF(ROUND(I426,2)&lt;&gt;ROUND(H426,2),"B",""))</f>
        <v/>
      </c>
      <c r="N426" s="7" t="n"/>
      <c r="O426" s="7">
        <f>IF(F426="","",IF(LOWER(TRIM(INDEX('Buys (Lots)'!$B:$B,MATCH(F426,'Buys (Lots)'!$A:$A,0))))=LOWER(TRIM(C426)),"OK","CHECK: lot is from a different wallet/exchange"))</f>
        <v/>
      </c>
    </row>
    <row r="427">
      <c r="A427" s="4" t="n"/>
      <c r="B427" s="4" t="n"/>
      <c r="C427" s="4" t="n"/>
      <c r="D427" s="4" t="n"/>
      <c r="E427" s="5" t="n"/>
      <c r="F427" s="4" t="n"/>
      <c r="G427" s="7">
        <f>IF(F427="","",INDEX('Buys (Lots)'!$D:$D,MATCH(F427,'Buys (Lots)'!$A:$A,0)))</f>
        <v/>
      </c>
      <c r="H427" s="6">
        <f>IF(F427="","",ROUND(INDEX('Buys (Lots)'!$G:$G,MATCH(F427,'Buys (Lots)'!$A:$A,0))*D427,2))</f>
        <v/>
      </c>
      <c r="I427" s="4" t="n"/>
      <c r="J427" s="7">
        <f>IF(F427="","",IF(--A427&gt;EDATE(--G427,12),"Long-term","Short-term"))</f>
        <v/>
      </c>
      <c r="K427" s="6">
        <f>IF(F427="","",E427-H427)</f>
        <v/>
      </c>
      <c r="L427" s="7">
        <f>IF(F427="","",IF(J427="Long-term","K","H"))</f>
        <v/>
      </c>
      <c r="M427" s="7">
        <f>IF(OR(F427="",I427=""),"",IF(ROUND(I427,2)&lt;&gt;ROUND(H427,2),"B",""))</f>
        <v/>
      </c>
      <c r="N427" s="7" t="n"/>
      <c r="O427" s="7">
        <f>IF(F427="","",IF(LOWER(TRIM(INDEX('Buys (Lots)'!$B:$B,MATCH(F427,'Buys (Lots)'!$A:$A,0))))=LOWER(TRIM(C427)),"OK","CHECK: lot is from a different wallet/exchange"))</f>
        <v/>
      </c>
    </row>
    <row r="428">
      <c r="A428" s="4" t="n"/>
      <c r="B428" s="4" t="n"/>
      <c r="C428" s="4" t="n"/>
      <c r="D428" s="4" t="n"/>
      <c r="E428" s="5" t="n"/>
      <c r="F428" s="4" t="n"/>
      <c r="G428" s="7">
        <f>IF(F428="","",INDEX('Buys (Lots)'!$D:$D,MATCH(F428,'Buys (Lots)'!$A:$A,0)))</f>
        <v/>
      </c>
      <c r="H428" s="6">
        <f>IF(F428="","",ROUND(INDEX('Buys (Lots)'!$G:$G,MATCH(F428,'Buys (Lots)'!$A:$A,0))*D428,2))</f>
        <v/>
      </c>
      <c r="I428" s="4" t="n"/>
      <c r="J428" s="7">
        <f>IF(F428="","",IF(--A428&gt;EDATE(--G428,12),"Long-term","Short-term"))</f>
        <v/>
      </c>
      <c r="K428" s="6">
        <f>IF(F428="","",E428-H428)</f>
        <v/>
      </c>
      <c r="L428" s="7">
        <f>IF(F428="","",IF(J428="Long-term","K","H"))</f>
        <v/>
      </c>
      <c r="M428" s="7">
        <f>IF(OR(F428="",I428=""),"",IF(ROUND(I428,2)&lt;&gt;ROUND(H428,2),"B",""))</f>
        <v/>
      </c>
      <c r="N428" s="7" t="n"/>
      <c r="O428" s="7">
        <f>IF(F428="","",IF(LOWER(TRIM(INDEX('Buys (Lots)'!$B:$B,MATCH(F428,'Buys (Lots)'!$A:$A,0))))=LOWER(TRIM(C428)),"OK","CHECK: lot is from a different wallet/exchange"))</f>
        <v/>
      </c>
    </row>
    <row r="429">
      <c r="A429" s="4" t="n"/>
      <c r="B429" s="4" t="n"/>
      <c r="C429" s="4" t="n"/>
      <c r="D429" s="4" t="n"/>
      <c r="E429" s="5" t="n"/>
      <c r="F429" s="4" t="n"/>
      <c r="G429" s="7">
        <f>IF(F429="","",INDEX('Buys (Lots)'!$D:$D,MATCH(F429,'Buys (Lots)'!$A:$A,0)))</f>
        <v/>
      </c>
      <c r="H429" s="6">
        <f>IF(F429="","",ROUND(INDEX('Buys (Lots)'!$G:$G,MATCH(F429,'Buys (Lots)'!$A:$A,0))*D429,2))</f>
        <v/>
      </c>
      <c r="I429" s="4" t="n"/>
      <c r="J429" s="7">
        <f>IF(F429="","",IF(--A429&gt;EDATE(--G429,12),"Long-term","Short-term"))</f>
        <v/>
      </c>
      <c r="K429" s="6">
        <f>IF(F429="","",E429-H429)</f>
        <v/>
      </c>
      <c r="L429" s="7">
        <f>IF(F429="","",IF(J429="Long-term","K","H"))</f>
        <v/>
      </c>
      <c r="M429" s="7">
        <f>IF(OR(F429="",I429=""),"",IF(ROUND(I429,2)&lt;&gt;ROUND(H429,2),"B",""))</f>
        <v/>
      </c>
      <c r="N429" s="7" t="n"/>
      <c r="O429" s="7">
        <f>IF(F429="","",IF(LOWER(TRIM(INDEX('Buys (Lots)'!$B:$B,MATCH(F429,'Buys (Lots)'!$A:$A,0))))=LOWER(TRIM(C429)),"OK","CHECK: lot is from a different wallet/exchange"))</f>
        <v/>
      </c>
    </row>
    <row r="430">
      <c r="A430" s="4" t="n"/>
      <c r="B430" s="4" t="n"/>
      <c r="C430" s="4" t="n"/>
      <c r="D430" s="4" t="n"/>
      <c r="E430" s="5" t="n"/>
      <c r="F430" s="4" t="n"/>
      <c r="G430" s="7">
        <f>IF(F430="","",INDEX('Buys (Lots)'!$D:$D,MATCH(F430,'Buys (Lots)'!$A:$A,0)))</f>
        <v/>
      </c>
      <c r="H430" s="6">
        <f>IF(F430="","",ROUND(INDEX('Buys (Lots)'!$G:$G,MATCH(F430,'Buys (Lots)'!$A:$A,0))*D430,2))</f>
        <v/>
      </c>
      <c r="I430" s="4" t="n"/>
      <c r="J430" s="7">
        <f>IF(F430="","",IF(--A430&gt;EDATE(--G430,12),"Long-term","Short-term"))</f>
        <v/>
      </c>
      <c r="K430" s="6">
        <f>IF(F430="","",E430-H430)</f>
        <v/>
      </c>
      <c r="L430" s="7">
        <f>IF(F430="","",IF(J430="Long-term","K","H"))</f>
        <v/>
      </c>
      <c r="M430" s="7">
        <f>IF(OR(F430="",I430=""),"",IF(ROUND(I430,2)&lt;&gt;ROUND(H430,2),"B",""))</f>
        <v/>
      </c>
      <c r="N430" s="7" t="n"/>
      <c r="O430" s="7">
        <f>IF(F430="","",IF(LOWER(TRIM(INDEX('Buys (Lots)'!$B:$B,MATCH(F430,'Buys (Lots)'!$A:$A,0))))=LOWER(TRIM(C430)),"OK","CHECK: lot is from a different wallet/exchange"))</f>
        <v/>
      </c>
    </row>
    <row r="431">
      <c r="A431" s="4" t="n"/>
      <c r="B431" s="4" t="n"/>
      <c r="C431" s="4" t="n"/>
      <c r="D431" s="4" t="n"/>
      <c r="E431" s="5" t="n"/>
      <c r="F431" s="4" t="n"/>
      <c r="G431" s="7">
        <f>IF(F431="","",INDEX('Buys (Lots)'!$D:$D,MATCH(F431,'Buys (Lots)'!$A:$A,0)))</f>
        <v/>
      </c>
      <c r="H431" s="6">
        <f>IF(F431="","",ROUND(INDEX('Buys (Lots)'!$G:$G,MATCH(F431,'Buys (Lots)'!$A:$A,0))*D431,2))</f>
        <v/>
      </c>
      <c r="I431" s="4" t="n"/>
      <c r="J431" s="7">
        <f>IF(F431="","",IF(--A431&gt;EDATE(--G431,12),"Long-term","Short-term"))</f>
        <v/>
      </c>
      <c r="K431" s="6">
        <f>IF(F431="","",E431-H431)</f>
        <v/>
      </c>
      <c r="L431" s="7">
        <f>IF(F431="","",IF(J431="Long-term","K","H"))</f>
        <v/>
      </c>
      <c r="M431" s="7">
        <f>IF(OR(F431="",I431=""),"",IF(ROUND(I431,2)&lt;&gt;ROUND(H431,2),"B",""))</f>
        <v/>
      </c>
      <c r="N431" s="7" t="n"/>
      <c r="O431" s="7">
        <f>IF(F431="","",IF(LOWER(TRIM(INDEX('Buys (Lots)'!$B:$B,MATCH(F431,'Buys (Lots)'!$A:$A,0))))=LOWER(TRIM(C431)),"OK","CHECK: lot is from a different wallet/exchange"))</f>
        <v/>
      </c>
    </row>
    <row r="432">
      <c r="A432" s="4" t="n"/>
      <c r="B432" s="4" t="n"/>
      <c r="C432" s="4" t="n"/>
      <c r="D432" s="4" t="n"/>
      <c r="E432" s="5" t="n"/>
      <c r="F432" s="4" t="n"/>
      <c r="G432" s="7">
        <f>IF(F432="","",INDEX('Buys (Lots)'!$D:$D,MATCH(F432,'Buys (Lots)'!$A:$A,0)))</f>
        <v/>
      </c>
      <c r="H432" s="6">
        <f>IF(F432="","",ROUND(INDEX('Buys (Lots)'!$G:$G,MATCH(F432,'Buys (Lots)'!$A:$A,0))*D432,2))</f>
        <v/>
      </c>
      <c r="I432" s="4" t="n"/>
      <c r="J432" s="7">
        <f>IF(F432="","",IF(--A432&gt;EDATE(--G432,12),"Long-term","Short-term"))</f>
        <v/>
      </c>
      <c r="K432" s="6">
        <f>IF(F432="","",E432-H432)</f>
        <v/>
      </c>
      <c r="L432" s="7">
        <f>IF(F432="","",IF(J432="Long-term","K","H"))</f>
        <v/>
      </c>
      <c r="M432" s="7">
        <f>IF(OR(F432="",I432=""),"",IF(ROUND(I432,2)&lt;&gt;ROUND(H432,2),"B",""))</f>
        <v/>
      </c>
      <c r="N432" s="7" t="n"/>
      <c r="O432" s="7">
        <f>IF(F432="","",IF(LOWER(TRIM(INDEX('Buys (Lots)'!$B:$B,MATCH(F432,'Buys (Lots)'!$A:$A,0))))=LOWER(TRIM(C432)),"OK","CHECK: lot is from a different wallet/exchange"))</f>
        <v/>
      </c>
    </row>
    <row r="433">
      <c r="A433" s="4" t="n"/>
      <c r="B433" s="4" t="n"/>
      <c r="C433" s="4" t="n"/>
      <c r="D433" s="4" t="n"/>
      <c r="E433" s="5" t="n"/>
      <c r="F433" s="4" t="n"/>
      <c r="G433" s="7">
        <f>IF(F433="","",INDEX('Buys (Lots)'!$D:$D,MATCH(F433,'Buys (Lots)'!$A:$A,0)))</f>
        <v/>
      </c>
      <c r="H433" s="6">
        <f>IF(F433="","",ROUND(INDEX('Buys (Lots)'!$G:$G,MATCH(F433,'Buys (Lots)'!$A:$A,0))*D433,2))</f>
        <v/>
      </c>
      <c r="I433" s="4" t="n"/>
      <c r="J433" s="7">
        <f>IF(F433="","",IF(--A433&gt;EDATE(--G433,12),"Long-term","Short-term"))</f>
        <v/>
      </c>
      <c r="K433" s="6">
        <f>IF(F433="","",E433-H433)</f>
        <v/>
      </c>
      <c r="L433" s="7">
        <f>IF(F433="","",IF(J433="Long-term","K","H"))</f>
        <v/>
      </c>
      <c r="M433" s="7">
        <f>IF(OR(F433="",I433=""),"",IF(ROUND(I433,2)&lt;&gt;ROUND(H433,2),"B",""))</f>
        <v/>
      </c>
      <c r="N433" s="7" t="n"/>
      <c r="O433" s="7">
        <f>IF(F433="","",IF(LOWER(TRIM(INDEX('Buys (Lots)'!$B:$B,MATCH(F433,'Buys (Lots)'!$A:$A,0))))=LOWER(TRIM(C433)),"OK","CHECK: lot is from a different wallet/exchange"))</f>
        <v/>
      </c>
    </row>
    <row r="434">
      <c r="A434" s="4" t="n"/>
      <c r="B434" s="4" t="n"/>
      <c r="C434" s="4" t="n"/>
      <c r="D434" s="4" t="n"/>
      <c r="E434" s="5" t="n"/>
      <c r="F434" s="4" t="n"/>
      <c r="G434" s="7">
        <f>IF(F434="","",INDEX('Buys (Lots)'!$D:$D,MATCH(F434,'Buys (Lots)'!$A:$A,0)))</f>
        <v/>
      </c>
      <c r="H434" s="6">
        <f>IF(F434="","",ROUND(INDEX('Buys (Lots)'!$G:$G,MATCH(F434,'Buys (Lots)'!$A:$A,0))*D434,2))</f>
        <v/>
      </c>
      <c r="I434" s="4" t="n"/>
      <c r="J434" s="7">
        <f>IF(F434="","",IF(--A434&gt;EDATE(--G434,12),"Long-term","Short-term"))</f>
        <v/>
      </c>
      <c r="K434" s="6">
        <f>IF(F434="","",E434-H434)</f>
        <v/>
      </c>
      <c r="L434" s="7">
        <f>IF(F434="","",IF(J434="Long-term","K","H"))</f>
        <v/>
      </c>
      <c r="M434" s="7">
        <f>IF(OR(F434="",I434=""),"",IF(ROUND(I434,2)&lt;&gt;ROUND(H434,2),"B",""))</f>
        <v/>
      </c>
      <c r="N434" s="7" t="n"/>
      <c r="O434" s="7">
        <f>IF(F434="","",IF(LOWER(TRIM(INDEX('Buys (Lots)'!$B:$B,MATCH(F434,'Buys (Lots)'!$A:$A,0))))=LOWER(TRIM(C434)),"OK","CHECK: lot is from a different wallet/exchange"))</f>
        <v/>
      </c>
    </row>
    <row r="435">
      <c r="A435" s="4" t="n"/>
      <c r="B435" s="4" t="n"/>
      <c r="C435" s="4" t="n"/>
      <c r="D435" s="4" t="n"/>
      <c r="E435" s="5" t="n"/>
      <c r="F435" s="4" t="n"/>
      <c r="G435" s="7">
        <f>IF(F435="","",INDEX('Buys (Lots)'!$D:$D,MATCH(F435,'Buys (Lots)'!$A:$A,0)))</f>
        <v/>
      </c>
      <c r="H435" s="6">
        <f>IF(F435="","",ROUND(INDEX('Buys (Lots)'!$G:$G,MATCH(F435,'Buys (Lots)'!$A:$A,0))*D435,2))</f>
        <v/>
      </c>
      <c r="I435" s="4" t="n"/>
      <c r="J435" s="7">
        <f>IF(F435="","",IF(--A435&gt;EDATE(--G435,12),"Long-term","Short-term"))</f>
        <v/>
      </c>
      <c r="K435" s="6">
        <f>IF(F435="","",E435-H435)</f>
        <v/>
      </c>
      <c r="L435" s="7">
        <f>IF(F435="","",IF(J435="Long-term","K","H"))</f>
        <v/>
      </c>
      <c r="M435" s="7">
        <f>IF(OR(F435="",I435=""),"",IF(ROUND(I435,2)&lt;&gt;ROUND(H435,2),"B",""))</f>
        <v/>
      </c>
      <c r="N435" s="7" t="n"/>
      <c r="O435" s="7">
        <f>IF(F435="","",IF(LOWER(TRIM(INDEX('Buys (Lots)'!$B:$B,MATCH(F435,'Buys (Lots)'!$A:$A,0))))=LOWER(TRIM(C435)),"OK","CHECK: lot is from a different wallet/exchange"))</f>
        <v/>
      </c>
    </row>
    <row r="436">
      <c r="A436" s="4" t="n"/>
      <c r="B436" s="4" t="n"/>
      <c r="C436" s="4" t="n"/>
      <c r="D436" s="4" t="n"/>
      <c r="E436" s="5" t="n"/>
      <c r="F436" s="4" t="n"/>
      <c r="G436" s="7">
        <f>IF(F436="","",INDEX('Buys (Lots)'!$D:$D,MATCH(F436,'Buys (Lots)'!$A:$A,0)))</f>
        <v/>
      </c>
      <c r="H436" s="6">
        <f>IF(F436="","",ROUND(INDEX('Buys (Lots)'!$G:$G,MATCH(F436,'Buys (Lots)'!$A:$A,0))*D436,2))</f>
        <v/>
      </c>
      <c r="I436" s="4" t="n"/>
      <c r="J436" s="7">
        <f>IF(F436="","",IF(--A436&gt;EDATE(--G436,12),"Long-term","Short-term"))</f>
        <v/>
      </c>
      <c r="K436" s="6">
        <f>IF(F436="","",E436-H436)</f>
        <v/>
      </c>
      <c r="L436" s="7">
        <f>IF(F436="","",IF(J436="Long-term","K","H"))</f>
        <v/>
      </c>
      <c r="M436" s="7">
        <f>IF(OR(F436="",I436=""),"",IF(ROUND(I436,2)&lt;&gt;ROUND(H436,2),"B",""))</f>
        <v/>
      </c>
      <c r="N436" s="7" t="n"/>
      <c r="O436" s="7">
        <f>IF(F436="","",IF(LOWER(TRIM(INDEX('Buys (Lots)'!$B:$B,MATCH(F436,'Buys (Lots)'!$A:$A,0))))=LOWER(TRIM(C436)),"OK","CHECK: lot is from a different wallet/exchange"))</f>
        <v/>
      </c>
    </row>
    <row r="437">
      <c r="A437" s="4" t="n"/>
      <c r="B437" s="4" t="n"/>
      <c r="C437" s="4" t="n"/>
      <c r="D437" s="4" t="n"/>
      <c r="E437" s="5" t="n"/>
      <c r="F437" s="4" t="n"/>
      <c r="G437" s="7">
        <f>IF(F437="","",INDEX('Buys (Lots)'!$D:$D,MATCH(F437,'Buys (Lots)'!$A:$A,0)))</f>
        <v/>
      </c>
      <c r="H437" s="6">
        <f>IF(F437="","",ROUND(INDEX('Buys (Lots)'!$G:$G,MATCH(F437,'Buys (Lots)'!$A:$A,0))*D437,2))</f>
        <v/>
      </c>
      <c r="I437" s="4" t="n"/>
      <c r="J437" s="7">
        <f>IF(F437="","",IF(--A437&gt;EDATE(--G437,12),"Long-term","Short-term"))</f>
        <v/>
      </c>
      <c r="K437" s="6">
        <f>IF(F437="","",E437-H437)</f>
        <v/>
      </c>
      <c r="L437" s="7">
        <f>IF(F437="","",IF(J437="Long-term","K","H"))</f>
        <v/>
      </c>
      <c r="M437" s="7">
        <f>IF(OR(F437="",I437=""),"",IF(ROUND(I437,2)&lt;&gt;ROUND(H437,2),"B",""))</f>
        <v/>
      </c>
      <c r="N437" s="7" t="n"/>
      <c r="O437" s="7">
        <f>IF(F437="","",IF(LOWER(TRIM(INDEX('Buys (Lots)'!$B:$B,MATCH(F437,'Buys (Lots)'!$A:$A,0))))=LOWER(TRIM(C437)),"OK","CHECK: lot is from a different wallet/exchange"))</f>
        <v/>
      </c>
    </row>
    <row r="438">
      <c r="A438" s="4" t="n"/>
      <c r="B438" s="4" t="n"/>
      <c r="C438" s="4" t="n"/>
      <c r="D438" s="4" t="n"/>
      <c r="E438" s="5" t="n"/>
      <c r="F438" s="4" t="n"/>
      <c r="G438" s="7">
        <f>IF(F438="","",INDEX('Buys (Lots)'!$D:$D,MATCH(F438,'Buys (Lots)'!$A:$A,0)))</f>
        <v/>
      </c>
      <c r="H438" s="6">
        <f>IF(F438="","",ROUND(INDEX('Buys (Lots)'!$G:$G,MATCH(F438,'Buys (Lots)'!$A:$A,0))*D438,2))</f>
        <v/>
      </c>
      <c r="I438" s="4" t="n"/>
      <c r="J438" s="7">
        <f>IF(F438="","",IF(--A438&gt;EDATE(--G438,12),"Long-term","Short-term"))</f>
        <v/>
      </c>
      <c r="K438" s="6">
        <f>IF(F438="","",E438-H438)</f>
        <v/>
      </c>
      <c r="L438" s="7">
        <f>IF(F438="","",IF(J438="Long-term","K","H"))</f>
        <v/>
      </c>
      <c r="M438" s="7">
        <f>IF(OR(F438="",I438=""),"",IF(ROUND(I438,2)&lt;&gt;ROUND(H438,2),"B",""))</f>
        <v/>
      </c>
      <c r="N438" s="7" t="n"/>
      <c r="O438" s="7">
        <f>IF(F438="","",IF(LOWER(TRIM(INDEX('Buys (Lots)'!$B:$B,MATCH(F438,'Buys (Lots)'!$A:$A,0))))=LOWER(TRIM(C438)),"OK","CHECK: lot is from a different wallet/exchange"))</f>
        <v/>
      </c>
    </row>
    <row r="439">
      <c r="A439" s="4" t="n"/>
      <c r="B439" s="4" t="n"/>
      <c r="C439" s="4" t="n"/>
      <c r="D439" s="4" t="n"/>
      <c r="E439" s="5" t="n"/>
      <c r="F439" s="4" t="n"/>
      <c r="G439" s="7">
        <f>IF(F439="","",INDEX('Buys (Lots)'!$D:$D,MATCH(F439,'Buys (Lots)'!$A:$A,0)))</f>
        <v/>
      </c>
      <c r="H439" s="6">
        <f>IF(F439="","",ROUND(INDEX('Buys (Lots)'!$G:$G,MATCH(F439,'Buys (Lots)'!$A:$A,0))*D439,2))</f>
        <v/>
      </c>
      <c r="I439" s="4" t="n"/>
      <c r="J439" s="7">
        <f>IF(F439="","",IF(--A439&gt;EDATE(--G439,12),"Long-term","Short-term"))</f>
        <v/>
      </c>
      <c r="K439" s="6">
        <f>IF(F439="","",E439-H439)</f>
        <v/>
      </c>
      <c r="L439" s="7">
        <f>IF(F439="","",IF(J439="Long-term","K","H"))</f>
        <v/>
      </c>
      <c r="M439" s="7">
        <f>IF(OR(F439="",I439=""),"",IF(ROUND(I439,2)&lt;&gt;ROUND(H439,2),"B",""))</f>
        <v/>
      </c>
      <c r="N439" s="7" t="n"/>
      <c r="O439" s="7">
        <f>IF(F439="","",IF(LOWER(TRIM(INDEX('Buys (Lots)'!$B:$B,MATCH(F439,'Buys (Lots)'!$A:$A,0))))=LOWER(TRIM(C439)),"OK","CHECK: lot is from a different wallet/exchange"))</f>
        <v/>
      </c>
    </row>
    <row r="440">
      <c r="A440" s="4" t="n"/>
      <c r="B440" s="4" t="n"/>
      <c r="C440" s="4" t="n"/>
      <c r="D440" s="4" t="n"/>
      <c r="E440" s="5" t="n"/>
      <c r="F440" s="4" t="n"/>
      <c r="G440" s="7">
        <f>IF(F440="","",INDEX('Buys (Lots)'!$D:$D,MATCH(F440,'Buys (Lots)'!$A:$A,0)))</f>
        <v/>
      </c>
      <c r="H440" s="6">
        <f>IF(F440="","",ROUND(INDEX('Buys (Lots)'!$G:$G,MATCH(F440,'Buys (Lots)'!$A:$A,0))*D440,2))</f>
        <v/>
      </c>
      <c r="I440" s="4" t="n"/>
      <c r="J440" s="7">
        <f>IF(F440="","",IF(--A440&gt;EDATE(--G440,12),"Long-term","Short-term"))</f>
        <v/>
      </c>
      <c r="K440" s="6">
        <f>IF(F440="","",E440-H440)</f>
        <v/>
      </c>
      <c r="L440" s="7">
        <f>IF(F440="","",IF(J440="Long-term","K","H"))</f>
        <v/>
      </c>
      <c r="M440" s="7">
        <f>IF(OR(F440="",I440=""),"",IF(ROUND(I440,2)&lt;&gt;ROUND(H440,2),"B",""))</f>
        <v/>
      </c>
      <c r="N440" s="7" t="n"/>
      <c r="O440" s="7">
        <f>IF(F440="","",IF(LOWER(TRIM(INDEX('Buys (Lots)'!$B:$B,MATCH(F440,'Buys (Lots)'!$A:$A,0))))=LOWER(TRIM(C440)),"OK","CHECK: lot is from a different wallet/exchange"))</f>
        <v/>
      </c>
    </row>
    <row r="441">
      <c r="A441" s="4" t="n"/>
      <c r="B441" s="4" t="n"/>
      <c r="C441" s="4" t="n"/>
      <c r="D441" s="4" t="n"/>
      <c r="E441" s="5" t="n"/>
      <c r="F441" s="4" t="n"/>
      <c r="G441" s="7">
        <f>IF(F441="","",INDEX('Buys (Lots)'!$D:$D,MATCH(F441,'Buys (Lots)'!$A:$A,0)))</f>
        <v/>
      </c>
      <c r="H441" s="6">
        <f>IF(F441="","",ROUND(INDEX('Buys (Lots)'!$G:$G,MATCH(F441,'Buys (Lots)'!$A:$A,0))*D441,2))</f>
        <v/>
      </c>
      <c r="I441" s="4" t="n"/>
      <c r="J441" s="7">
        <f>IF(F441="","",IF(--A441&gt;EDATE(--G441,12),"Long-term","Short-term"))</f>
        <v/>
      </c>
      <c r="K441" s="6">
        <f>IF(F441="","",E441-H441)</f>
        <v/>
      </c>
      <c r="L441" s="7">
        <f>IF(F441="","",IF(J441="Long-term","K","H"))</f>
        <v/>
      </c>
      <c r="M441" s="7">
        <f>IF(OR(F441="",I441=""),"",IF(ROUND(I441,2)&lt;&gt;ROUND(H441,2),"B",""))</f>
        <v/>
      </c>
      <c r="N441" s="7" t="n"/>
      <c r="O441" s="7">
        <f>IF(F441="","",IF(LOWER(TRIM(INDEX('Buys (Lots)'!$B:$B,MATCH(F441,'Buys (Lots)'!$A:$A,0))))=LOWER(TRIM(C441)),"OK","CHECK: lot is from a different wallet/exchange"))</f>
        <v/>
      </c>
    </row>
    <row r="442">
      <c r="A442" s="4" t="n"/>
      <c r="B442" s="4" t="n"/>
      <c r="C442" s="4" t="n"/>
      <c r="D442" s="4" t="n"/>
      <c r="E442" s="5" t="n"/>
      <c r="F442" s="4" t="n"/>
      <c r="G442" s="7">
        <f>IF(F442="","",INDEX('Buys (Lots)'!$D:$D,MATCH(F442,'Buys (Lots)'!$A:$A,0)))</f>
        <v/>
      </c>
      <c r="H442" s="6">
        <f>IF(F442="","",ROUND(INDEX('Buys (Lots)'!$G:$G,MATCH(F442,'Buys (Lots)'!$A:$A,0))*D442,2))</f>
        <v/>
      </c>
      <c r="I442" s="4" t="n"/>
      <c r="J442" s="7">
        <f>IF(F442="","",IF(--A442&gt;EDATE(--G442,12),"Long-term","Short-term"))</f>
        <v/>
      </c>
      <c r="K442" s="6">
        <f>IF(F442="","",E442-H442)</f>
        <v/>
      </c>
      <c r="L442" s="7">
        <f>IF(F442="","",IF(J442="Long-term","K","H"))</f>
        <v/>
      </c>
      <c r="M442" s="7">
        <f>IF(OR(F442="",I442=""),"",IF(ROUND(I442,2)&lt;&gt;ROUND(H442,2),"B",""))</f>
        <v/>
      </c>
      <c r="N442" s="7" t="n"/>
      <c r="O442" s="7">
        <f>IF(F442="","",IF(LOWER(TRIM(INDEX('Buys (Lots)'!$B:$B,MATCH(F442,'Buys (Lots)'!$A:$A,0))))=LOWER(TRIM(C442)),"OK","CHECK: lot is from a different wallet/exchange"))</f>
        <v/>
      </c>
    </row>
    <row r="443">
      <c r="A443" s="4" t="n"/>
      <c r="B443" s="4" t="n"/>
      <c r="C443" s="4" t="n"/>
      <c r="D443" s="4" t="n"/>
      <c r="E443" s="5" t="n"/>
      <c r="F443" s="4" t="n"/>
      <c r="G443" s="7">
        <f>IF(F443="","",INDEX('Buys (Lots)'!$D:$D,MATCH(F443,'Buys (Lots)'!$A:$A,0)))</f>
        <v/>
      </c>
      <c r="H443" s="6">
        <f>IF(F443="","",ROUND(INDEX('Buys (Lots)'!$G:$G,MATCH(F443,'Buys (Lots)'!$A:$A,0))*D443,2))</f>
        <v/>
      </c>
      <c r="I443" s="4" t="n"/>
      <c r="J443" s="7">
        <f>IF(F443="","",IF(--A443&gt;EDATE(--G443,12),"Long-term","Short-term"))</f>
        <v/>
      </c>
      <c r="K443" s="6">
        <f>IF(F443="","",E443-H443)</f>
        <v/>
      </c>
      <c r="L443" s="7">
        <f>IF(F443="","",IF(J443="Long-term","K","H"))</f>
        <v/>
      </c>
      <c r="M443" s="7">
        <f>IF(OR(F443="",I443=""),"",IF(ROUND(I443,2)&lt;&gt;ROUND(H443,2),"B",""))</f>
        <v/>
      </c>
      <c r="N443" s="7" t="n"/>
      <c r="O443" s="7">
        <f>IF(F443="","",IF(LOWER(TRIM(INDEX('Buys (Lots)'!$B:$B,MATCH(F443,'Buys (Lots)'!$A:$A,0))))=LOWER(TRIM(C443)),"OK","CHECK: lot is from a different wallet/exchange"))</f>
        <v/>
      </c>
    </row>
    <row r="444">
      <c r="A444" s="4" t="n"/>
      <c r="B444" s="4" t="n"/>
      <c r="C444" s="4" t="n"/>
      <c r="D444" s="4" t="n"/>
      <c r="E444" s="5" t="n"/>
      <c r="F444" s="4" t="n"/>
      <c r="G444" s="7">
        <f>IF(F444="","",INDEX('Buys (Lots)'!$D:$D,MATCH(F444,'Buys (Lots)'!$A:$A,0)))</f>
        <v/>
      </c>
      <c r="H444" s="6">
        <f>IF(F444="","",ROUND(INDEX('Buys (Lots)'!$G:$G,MATCH(F444,'Buys (Lots)'!$A:$A,0))*D444,2))</f>
        <v/>
      </c>
      <c r="I444" s="4" t="n"/>
      <c r="J444" s="7">
        <f>IF(F444="","",IF(--A444&gt;EDATE(--G444,12),"Long-term","Short-term"))</f>
        <v/>
      </c>
      <c r="K444" s="6">
        <f>IF(F444="","",E444-H444)</f>
        <v/>
      </c>
      <c r="L444" s="7">
        <f>IF(F444="","",IF(J444="Long-term","K","H"))</f>
        <v/>
      </c>
      <c r="M444" s="7">
        <f>IF(OR(F444="",I444=""),"",IF(ROUND(I444,2)&lt;&gt;ROUND(H444,2),"B",""))</f>
        <v/>
      </c>
      <c r="N444" s="7" t="n"/>
      <c r="O444" s="7">
        <f>IF(F444="","",IF(LOWER(TRIM(INDEX('Buys (Lots)'!$B:$B,MATCH(F444,'Buys (Lots)'!$A:$A,0))))=LOWER(TRIM(C444)),"OK","CHECK: lot is from a different wallet/exchange"))</f>
        <v/>
      </c>
    </row>
    <row r="445">
      <c r="A445" s="4" t="n"/>
      <c r="B445" s="4" t="n"/>
      <c r="C445" s="4" t="n"/>
      <c r="D445" s="4" t="n"/>
      <c r="E445" s="5" t="n"/>
      <c r="F445" s="4" t="n"/>
      <c r="G445" s="7">
        <f>IF(F445="","",INDEX('Buys (Lots)'!$D:$D,MATCH(F445,'Buys (Lots)'!$A:$A,0)))</f>
        <v/>
      </c>
      <c r="H445" s="6">
        <f>IF(F445="","",ROUND(INDEX('Buys (Lots)'!$G:$G,MATCH(F445,'Buys (Lots)'!$A:$A,0))*D445,2))</f>
        <v/>
      </c>
      <c r="I445" s="4" t="n"/>
      <c r="J445" s="7">
        <f>IF(F445="","",IF(--A445&gt;EDATE(--G445,12),"Long-term","Short-term"))</f>
        <v/>
      </c>
      <c r="K445" s="6">
        <f>IF(F445="","",E445-H445)</f>
        <v/>
      </c>
      <c r="L445" s="7">
        <f>IF(F445="","",IF(J445="Long-term","K","H"))</f>
        <v/>
      </c>
      <c r="M445" s="7">
        <f>IF(OR(F445="",I445=""),"",IF(ROUND(I445,2)&lt;&gt;ROUND(H445,2),"B",""))</f>
        <v/>
      </c>
      <c r="N445" s="7" t="n"/>
      <c r="O445" s="7">
        <f>IF(F445="","",IF(LOWER(TRIM(INDEX('Buys (Lots)'!$B:$B,MATCH(F445,'Buys (Lots)'!$A:$A,0))))=LOWER(TRIM(C445)),"OK","CHECK: lot is from a different wallet/exchange"))</f>
        <v/>
      </c>
    </row>
    <row r="446">
      <c r="A446" s="4" t="n"/>
      <c r="B446" s="4" t="n"/>
      <c r="C446" s="4" t="n"/>
      <c r="D446" s="4" t="n"/>
      <c r="E446" s="5" t="n"/>
      <c r="F446" s="4" t="n"/>
      <c r="G446" s="7">
        <f>IF(F446="","",INDEX('Buys (Lots)'!$D:$D,MATCH(F446,'Buys (Lots)'!$A:$A,0)))</f>
        <v/>
      </c>
      <c r="H446" s="6">
        <f>IF(F446="","",ROUND(INDEX('Buys (Lots)'!$G:$G,MATCH(F446,'Buys (Lots)'!$A:$A,0))*D446,2))</f>
        <v/>
      </c>
      <c r="I446" s="4" t="n"/>
      <c r="J446" s="7">
        <f>IF(F446="","",IF(--A446&gt;EDATE(--G446,12),"Long-term","Short-term"))</f>
        <v/>
      </c>
      <c r="K446" s="6">
        <f>IF(F446="","",E446-H446)</f>
        <v/>
      </c>
      <c r="L446" s="7">
        <f>IF(F446="","",IF(J446="Long-term","K","H"))</f>
        <v/>
      </c>
      <c r="M446" s="7">
        <f>IF(OR(F446="",I446=""),"",IF(ROUND(I446,2)&lt;&gt;ROUND(H446,2),"B",""))</f>
        <v/>
      </c>
      <c r="N446" s="7" t="n"/>
      <c r="O446" s="7">
        <f>IF(F446="","",IF(LOWER(TRIM(INDEX('Buys (Lots)'!$B:$B,MATCH(F446,'Buys (Lots)'!$A:$A,0))))=LOWER(TRIM(C446)),"OK","CHECK: lot is from a different wallet/exchange"))</f>
        <v/>
      </c>
    </row>
    <row r="447">
      <c r="A447" s="4" t="n"/>
      <c r="B447" s="4" t="n"/>
      <c r="C447" s="4" t="n"/>
      <c r="D447" s="4" t="n"/>
      <c r="E447" s="5" t="n"/>
      <c r="F447" s="4" t="n"/>
      <c r="G447" s="7">
        <f>IF(F447="","",INDEX('Buys (Lots)'!$D:$D,MATCH(F447,'Buys (Lots)'!$A:$A,0)))</f>
        <v/>
      </c>
      <c r="H447" s="6">
        <f>IF(F447="","",ROUND(INDEX('Buys (Lots)'!$G:$G,MATCH(F447,'Buys (Lots)'!$A:$A,0))*D447,2))</f>
        <v/>
      </c>
      <c r="I447" s="4" t="n"/>
      <c r="J447" s="7">
        <f>IF(F447="","",IF(--A447&gt;EDATE(--G447,12),"Long-term","Short-term"))</f>
        <v/>
      </c>
      <c r="K447" s="6">
        <f>IF(F447="","",E447-H447)</f>
        <v/>
      </c>
      <c r="L447" s="7">
        <f>IF(F447="","",IF(J447="Long-term","K","H"))</f>
        <v/>
      </c>
      <c r="M447" s="7">
        <f>IF(OR(F447="",I447=""),"",IF(ROUND(I447,2)&lt;&gt;ROUND(H447,2),"B",""))</f>
        <v/>
      </c>
      <c r="N447" s="7" t="n"/>
      <c r="O447" s="7">
        <f>IF(F447="","",IF(LOWER(TRIM(INDEX('Buys (Lots)'!$B:$B,MATCH(F447,'Buys (Lots)'!$A:$A,0))))=LOWER(TRIM(C447)),"OK","CHECK: lot is from a different wallet/exchange"))</f>
        <v/>
      </c>
    </row>
    <row r="448">
      <c r="A448" s="4" t="n"/>
      <c r="B448" s="4" t="n"/>
      <c r="C448" s="4" t="n"/>
      <c r="D448" s="4" t="n"/>
      <c r="E448" s="5" t="n"/>
      <c r="F448" s="4" t="n"/>
      <c r="G448" s="7">
        <f>IF(F448="","",INDEX('Buys (Lots)'!$D:$D,MATCH(F448,'Buys (Lots)'!$A:$A,0)))</f>
        <v/>
      </c>
      <c r="H448" s="6">
        <f>IF(F448="","",ROUND(INDEX('Buys (Lots)'!$G:$G,MATCH(F448,'Buys (Lots)'!$A:$A,0))*D448,2))</f>
        <v/>
      </c>
      <c r="I448" s="4" t="n"/>
      <c r="J448" s="7">
        <f>IF(F448="","",IF(--A448&gt;EDATE(--G448,12),"Long-term","Short-term"))</f>
        <v/>
      </c>
      <c r="K448" s="6">
        <f>IF(F448="","",E448-H448)</f>
        <v/>
      </c>
      <c r="L448" s="7">
        <f>IF(F448="","",IF(J448="Long-term","K","H"))</f>
        <v/>
      </c>
      <c r="M448" s="7">
        <f>IF(OR(F448="",I448=""),"",IF(ROUND(I448,2)&lt;&gt;ROUND(H448,2),"B",""))</f>
        <v/>
      </c>
      <c r="N448" s="7" t="n"/>
      <c r="O448" s="7">
        <f>IF(F448="","",IF(LOWER(TRIM(INDEX('Buys (Lots)'!$B:$B,MATCH(F448,'Buys (Lots)'!$A:$A,0))))=LOWER(TRIM(C448)),"OK","CHECK: lot is from a different wallet/exchange"))</f>
        <v/>
      </c>
    </row>
    <row r="449">
      <c r="A449" s="4" t="n"/>
      <c r="B449" s="4" t="n"/>
      <c r="C449" s="4" t="n"/>
      <c r="D449" s="4" t="n"/>
      <c r="E449" s="5" t="n"/>
      <c r="F449" s="4" t="n"/>
      <c r="G449" s="7">
        <f>IF(F449="","",INDEX('Buys (Lots)'!$D:$D,MATCH(F449,'Buys (Lots)'!$A:$A,0)))</f>
        <v/>
      </c>
      <c r="H449" s="6">
        <f>IF(F449="","",ROUND(INDEX('Buys (Lots)'!$G:$G,MATCH(F449,'Buys (Lots)'!$A:$A,0))*D449,2))</f>
        <v/>
      </c>
      <c r="I449" s="4" t="n"/>
      <c r="J449" s="7">
        <f>IF(F449="","",IF(--A449&gt;EDATE(--G449,12),"Long-term","Short-term"))</f>
        <v/>
      </c>
      <c r="K449" s="6">
        <f>IF(F449="","",E449-H449)</f>
        <v/>
      </c>
      <c r="L449" s="7">
        <f>IF(F449="","",IF(J449="Long-term","K","H"))</f>
        <v/>
      </c>
      <c r="M449" s="7">
        <f>IF(OR(F449="",I449=""),"",IF(ROUND(I449,2)&lt;&gt;ROUND(H449,2),"B",""))</f>
        <v/>
      </c>
      <c r="N449" s="7" t="n"/>
      <c r="O449" s="7">
        <f>IF(F449="","",IF(LOWER(TRIM(INDEX('Buys (Lots)'!$B:$B,MATCH(F449,'Buys (Lots)'!$A:$A,0))))=LOWER(TRIM(C449)),"OK","CHECK: lot is from a different wallet/exchange"))</f>
        <v/>
      </c>
    </row>
    <row r="450">
      <c r="A450" s="4" t="n"/>
      <c r="B450" s="4" t="n"/>
      <c r="C450" s="4" t="n"/>
      <c r="D450" s="4" t="n"/>
      <c r="E450" s="5" t="n"/>
      <c r="F450" s="4" t="n"/>
      <c r="G450" s="7">
        <f>IF(F450="","",INDEX('Buys (Lots)'!$D:$D,MATCH(F450,'Buys (Lots)'!$A:$A,0)))</f>
        <v/>
      </c>
      <c r="H450" s="6">
        <f>IF(F450="","",ROUND(INDEX('Buys (Lots)'!$G:$G,MATCH(F450,'Buys (Lots)'!$A:$A,0))*D450,2))</f>
        <v/>
      </c>
      <c r="I450" s="4" t="n"/>
      <c r="J450" s="7">
        <f>IF(F450="","",IF(--A450&gt;EDATE(--G450,12),"Long-term","Short-term"))</f>
        <v/>
      </c>
      <c r="K450" s="6">
        <f>IF(F450="","",E450-H450)</f>
        <v/>
      </c>
      <c r="L450" s="7">
        <f>IF(F450="","",IF(J450="Long-term","K","H"))</f>
        <v/>
      </c>
      <c r="M450" s="7">
        <f>IF(OR(F450="",I450=""),"",IF(ROUND(I450,2)&lt;&gt;ROUND(H450,2),"B",""))</f>
        <v/>
      </c>
      <c r="N450" s="7" t="n"/>
      <c r="O450" s="7">
        <f>IF(F450="","",IF(LOWER(TRIM(INDEX('Buys (Lots)'!$B:$B,MATCH(F450,'Buys (Lots)'!$A:$A,0))))=LOWER(TRIM(C450)),"OK","CHECK: lot is from a different wallet/exchange"))</f>
        <v/>
      </c>
    </row>
    <row r="451">
      <c r="A451" s="4" t="n"/>
      <c r="B451" s="4" t="n"/>
      <c r="C451" s="4" t="n"/>
      <c r="D451" s="4" t="n"/>
      <c r="E451" s="5" t="n"/>
      <c r="F451" s="4" t="n"/>
      <c r="G451" s="7">
        <f>IF(F451="","",INDEX('Buys (Lots)'!$D:$D,MATCH(F451,'Buys (Lots)'!$A:$A,0)))</f>
        <v/>
      </c>
      <c r="H451" s="6">
        <f>IF(F451="","",ROUND(INDEX('Buys (Lots)'!$G:$G,MATCH(F451,'Buys (Lots)'!$A:$A,0))*D451,2))</f>
        <v/>
      </c>
      <c r="I451" s="4" t="n"/>
      <c r="J451" s="7">
        <f>IF(F451="","",IF(--A451&gt;EDATE(--G451,12),"Long-term","Short-term"))</f>
        <v/>
      </c>
      <c r="K451" s="6">
        <f>IF(F451="","",E451-H451)</f>
        <v/>
      </c>
      <c r="L451" s="7">
        <f>IF(F451="","",IF(J451="Long-term","K","H"))</f>
        <v/>
      </c>
      <c r="M451" s="7">
        <f>IF(OR(F451="",I451=""),"",IF(ROUND(I451,2)&lt;&gt;ROUND(H451,2),"B",""))</f>
        <v/>
      </c>
      <c r="N451" s="7" t="n"/>
      <c r="O451" s="7">
        <f>IF(F451="","",IF(LOWER(TRIM(INDEX('Buys (Lots)'!$B:$B,MATCH(F451,'Buys (Lots)'!$A:$A,0))))=LOWER(TRIM(C451)),"OK","CHECK: lot is from a different wallet/exchange"))</f>
        <v/>
      </c>
    </row>
    <row r="452">
      <c r="A452" s="4" t="n"/>
      <c r="B452" s="4" t="n"/>
      <c r="C452" s="4" t="n"/>
      <c r="D452" s="4" t="n"/>
      <c r="E452" s="5" t="n"/>
      <c r="F452" s="4" t="n"/>
      <c r="G452" s="7">
        <f>IF(F452="","",INDEX('Buys (Lots)'!$D:$D,MATCH(F452,'Buys (Lots)'!$A:$A,0)))</f>
        <v/>
      </c>
      <c r="H452" s="6">
        <f>IF(F452="","",ROUND(INDEX('Buys (Lots)'!$G:$G,MATCH(F452,'Buys (Lots)'!$A:$A,0))*D452,2))</f>
        <v/>
      </c>
      <c r="I452" s="4" t="n"/>
      <c r="J452" s="7">
        <f>IF(F452="","",IF(--A452&gt;EDATE(--G452,12),"Long-term","Short-term"))</f>
        <v/>
      </c>
      <c r="K452" s="6">
        <f>IF(F452="","",E452-H452)</f>
        <v/>
      </c>
      <c r="L452" s="7">
        <f>IF(F452="","",IF(J452="Long-term","K","H"))</f>
        <v/>
      </c>
      <c r="M452" s="7">
        <f>IF(OR(F452="",I452=""),"",IF(ROUND(I452,2)&lt;&gt;ROUND(H452,2),"B",""))</f>
        <v/>
      </c>
      <c r="N452" s="7" t="n"/>
      <c r="O452" s="7">
        <f>IF(F452="","",IF(LOWER(TRIM(INDEX('Buys (Lots)'!$B:$B,MATCH(F452,'Buys (Lots)'!$A:$A,0))))=LOWER(TRIM(C452)),"OK","CHECK: lot is from a different wallet/exchange"))</f>
        <v/>
      </c>
    </row>
    <row r="453">
      <c r="A453" s="4" t="n"/>
      <c r="B453" s="4" t="n"/>
      <c r="C453" s="4" t="n"/>
      <c r="D453" s="4" t="n"/>
      <c r="E453" s="5" t="n"/>
      <c r="F453" s="4" t="n"/>
      <c r="G453" s="7">
        <f>IF(F453="","",INDEX('Buys (Lots)'!$D:$D,MATCH(F453,'Buys (Lots)'!$A:$A,0)))</f>
        <v/>
      </c>
      <c r="H453" s="6">
        <f>IF(F453="","",ROUND(INDEX('Buys (Lots)'!$G:$G,MATCH(F453,'Buys (Lots)'!$A:$A,0))*D453,2))</f>
        <v/>
      </c>
      <c r="I453" s="4" t="n"/>
      <c r="J453" s="7">
        <f>IF(F453="","",IF(--A453&gt;EDATE(--G453,12),"Long-term","Short-term"))</f>
        <v/>
      </c>
      <c r="K453" s="6">
        <f>IF(F453="","",E453-H453)</f>
        <v/>
      </c>
      <c r="L453" s="7">
        <f>IF(F453="","",IF(J453="Long-term","K","H"))</f>
        <v/>
      </c>
      <c r="M453" s="7">
        <f>IF(OR(F453="",I453=""),"",IF(ROUND(I453,2)&lt;&gt;ROUND(H453,2),"B",""))</f>
        <v/>
      </c>
      <c r="N453" s="7" t="n"/>
      <c r="O453" s="7">
        <f>IF(F453="","",IF(LOWER(TRIM(INDEX('Buys (Lots)'!$B:$B,MATCH(F453,'Buys (Lots)'!$A:$A,0))))=LOWER(TRIM(C453)),"OK","CHECK: lot is from a different wallet/exchange"))</f>
        <v/>
      </c>
    </row>
    <row r="454">
      <c r="A454" s="4" t="n"/>
      <c r="B454" s="4" t="n"/>
      <c r="C454" s="4" t="n"/>
      <c r="D454" s="4" t="n"/>
      <c r="E454" s="5" t="n"/>
      <c r="F454" s="4" t="n"/>
      <c r="G454" s="7">
        <f>IF(F454="","",INDEX('Buys (Lots)'!$D:$D,MATCH(F454,'Buys (Lots)'!$A:$A,0)))</f>
        <v/>
      </c>
      <c r="H454" s="6">
        <f>IF(F454="","",ROUND(INDEX('Buys (Lots)'!$G:$G,MATCH(F454,'Buys (Lots)'!$A:$A,0))*D454,2))</f>
        <v/>
      </c>
      <c r="I454" s="4" t="n"/>
      <c r="J454" s="7">
        <f>IF(F454="","",IF(--A454&gt;EDATE(--G454,12),"Long-term","Short-term"))</f>
        <v/>
      </c>
      <c r="K454" s="6">
        <f>IF(F454="","",E454-H454)</f>
        <v/>
      </c>
      <c r="L454" s="7">
        <f>IF(F454="","",IF(J454="Long-term","K","H"))</f>
        <v/>
      </c>
      <c r="M454" s="7">
        <f>IF(OR(F454="",I454=""),"",IF(ROUND(I454,2)&lt;&gt;ROUND(H454,2),"B",""))</f>
        <v/>
      </c>
      <c r="N454" s="7" t="n"/>
      <c r="O454" s="7">
        <f>IF(F454="","",IF(LOWER(TRIM(INDEX('Buys (Lots)'!$B:$B,MATCH(F454,'Buys (Lots)'!$A:$A,0))))=LOWER(TRIM(C454)),"OK","CHECK: lot is from a different wallet/exchange"))</f>
        <v/>
      </c>
    </row>
    <row r="455">
      <c r="A455" s="4" t="n"/>
      <c r="B455" s="4" t="n"/>
      <c r="C455" s="4" t="n"/>
      <c r="D455" s="4" t="n"/>
      <c r="E455" s="5" t="n"/>
      <c r="F455" s="4" t="n"/>
      <c r="G455" s="7">
        <f>IF(F455="","",INDEX('Buys (Lots)'!$D:$D,MATCH(F455,'Buys (Lots)'!$A:$A,0)))</f>
        <v/>
      </c>
      <c r="H455" s="6">
        <f>IF(F455="","",ROUND(INDEX('Buys (Lots)'!$G:$G,MATCH(F455,'Buys (Lots)'!$A:$A,0))*D455,2))</f>
        <v/>
      </c>
      <c r="I455" s="4" t="n"/>
      <c r="J455" s="7">
        <f>IF(F455="","",IF(--A455&gt;EDATE(--G455,12),"Long-term","Short-term"))</f>
        <v/>
      </c>
      <c r="K455" s="6">
        <f>IF(F455="","",E455-H455)</f>
        <v/>
      </c>
      <c r="L455" s="7">
        <f>IF(F455="","",IF(J455="Long-term","K","H"))</f>
        <v/>
      </c>
      <c r="M455" s="7">
        <f>IF(OR(F455="",I455=""),"",IF(ROUND(I455,2)&lt;&gt;ROUND(H455,2),"B",""))</f>
        <v/>
      </c>
      <c r="N455" s="7" t="n"/>
      <c r="O455" s="7">
        <f>IF(F455="","",IF(LOWER(TRIM(INDEX('Buys (Lots)'!$B:$B,MATCH(F455,'Buys (Lots)'!$A:$A,0))))=LOWER(TRIM(C455)),"OK","CHECK: lot is from a different wallet/exchange"))</f>
        <v/>
      </c>
    </row>
    <row r="456">
      <c r="A456" s="4" t="n"/>
      <c r="B456" s="4" t="n"/>
      <c r="C456" s="4" t="n"/>
      <c r="D456" s="4" t="n"/>
      <c r="E456" s="5" t="n"/>
      <c r="F456" s="4" t="n"/>
      <c r="G456" s="7">
        <f>IF(F456="","",INDEX('Buys (Lots)'!$D:$D,MATCH(F456,'Buys (Lots)'!$A:$A,0)))</f>
        <v/>
      </c>
      <c r="H456" s="6">
        <f>IF(F456="","",ROUND(INDEX('Buys (Lots)'!$G:$G,MATCH(F456,'Buys (Lots)'!$A:$A,0))*D456,2))</f>
        <v/>
      </c>
      <c r="I456" s="4" t="n"/>
      <c r="J456" s="7">
        <f>IF(F456="","",IF(--A456&gt;EDATE(--G456,12),"Long-term","Short-term"))</f>
        <v/>
      </c>
      <c r="K456" s="6">
        <f>IF(F456="","",E456-H456)</f>
        <v/>
      </c>
      <c r="L456" s="7">
        <f>IF(F456="","",IF(J456="Long-term","K","H"))</f>
        <v/>
      </c>
      <c r="M456" s="7">
        <f>IF(OR(F456="",I456=""),"",IF(ROUND(I456,2)&lt;&gt;ROUND(H456,2),"B",""))</f>
        <v/>
      </c>
      <c r="N456" s="7" t="n"/>
      <c r="O456" s="7">
        <f>IF(F456="","",IF(LOWER(TRIM(INDEX('Buys (Lots)'!$B:$B,MATCH(F456,'Buys (Lots)'!$A:$A,0))))=LOWER(TRIM(C456)),"OK","CHECK: lot is from a different wallet/exchange"))</f>
        <v/>
      </c>
    </row>
    <row r="457">
      <c r="A457" s="4" t="n"/>
      <c r="B457" s="4" t="n"/>
      <c r="C457" s="4" t="n"/>
      <c r="D457" s="4" t="n"/>
      <c r="E457" s="5" t="n"/>
      <c r="F457" s="4" t="n"/>
      <c r="G457" s="7">
        <f>IF(F457="","",INDEX('Buys (Lots)'!$D:$D,MATCH(F457,'Buys (Lots)'!$A:$A,0)))</f>
        <v/>
      </c>
      <c r="H457" s="6">
        <f>IF(F457="","",ROUND(INDEX('Buys (Lots)'!$G:$G,MATCH(F457,'Buys (Lots)'!$A:$A,0))*D457,2))</f>
        <v/>
      </c>
      <c r="I457" s="4" t="n"/>
      <c r="J457" s="7">
        <f>IF(F457="","",IF(--A457&gt;EDATE(--G457,12),"Long-term","Short-term"))</f>
        <v/>
      </c>
      <c r="K457" s="6">
        <f>IF(F457="","",E457-H457)</f>
        <v/>
      </c>
      <c r="L457" s="7">
        <f>IF(F457="","",IF(J457="Long-term","K","H"))</f>
        <v/>
      </c>
      <c r="M457" s="7">
        <f>IF(OR(F457="",I457=""),"",IF(ROUND(I457,2)&lt;&gt;ROUND(H457,2),"B",""))</f>
        <v/>
      </c>
      <c r="N457" s="7" t="n"/>
      <c r="O457" s="7">
        <f>IF(F457="","",IF(LOWER(TRIM(INDEX('Buys (Lots)'!$B:$B,MATCH(F457,'Buys (Lots)'!$A:$A,0))))=LOWER(TRIM(C457)),"OK","CHECK: lot is from a different wallet/exchange"))</f>
        <v/>
      </c>
    </row>
    <row r="458">
      <c r="A458" s="4" t="n"/>
      <c r="B458" s="4" t="n"/>
      <c r="C458" s="4" t="n"/>
      <c r="D458" s="4" t="n"/>
      <c r="E458" s="5" t="n"/>
      <c r="F458" s="4" t="n"/>
      <c r="G458" s="7">
        <f>IF(F458="","",INDEX('Buys (Lots)'!$D:$D,MATCH(F458,'Buys (Lots)'!$A:$A,0)))</f>
        <v/>
      </c>
      <c r="H458" s="6">
        <f>IF(F458="","",ROUND(INDEX('Buys (Lots)'!$G:$G,MATCH(F458,'Buys (Lots)'!$A:$A,0))*D458,2))</f>
        <v/>
      </c>
      <c r="I458" s="4" t="n"/>
      <c r="J458" s="7">
        <f>IF(F458="","",IF(--A458&gt;EDATE(--G458,12),"Long-term","Short-term"))</f>
        <v/>
      </c>
      <c r="K458" s="6">
        <f>IF(F458="","",E458-H458)</f>
        <v/>
      </c>
      <c r="L458" s="7">
        <f>IF(F458="","",IF(J458="Long-term","K","H"))</f>
        <v/>
      </c>
      <c r="M458" s="7">
        <f>IF(OR(F458="",I458=""),"",IF(ROUND(I458,2)&lt;&gt;ROUND(H458,2),"B",""))</f>
        <v/>
      </c>
      <c r="N458" s="7" t="n"/>
      <c r="O458" s="7">
        <f>IF(F458="","",IF(LOWER(TRIM(INDEX('Buys (Lots)'!$B:$B,MATCH(F458,'Buys (Lots)'!$A:$A,0))))=LOWER(TRIM(C458)),"OK","CHECK: lot is from a different wallet/exchange"))</f>
        <v/>
      </c>
    </row>
    <row r="459">
      <c r="A459" s="4" t="n"/>
      <c r="B459" s="4" t="n"/>
      <c r="C459" s="4" t="n"/>
      <c r="D459" s="4" t="n"/>
      <c r="E459" s="5" t="n"/>
      <c r="F459" s="4" t="n"/>
      <c r="G459" s="7">
        <f>IF(F459="","",INDEX('Buys (Lots)'!$D:$D,MATCH(F459,'Buys (Lots)'!$A:$A,0)))</f>
        <v/>
      </c>
      <c r="H459" s="6">
        <f>IF(F459="","",ROUND(INDEX('Buys (Lots)'!$G:$G,MATCH(F459,'Buys (Lots)'!$A:$A,0))*D459,2))</f>
        <v/>
      </c>
      <c r="I459" s="4" t="n"/>
      <c r="J459" s="7">
        <f>IF(F459="","",IF(--A459&gt;EDATE(--G459,12),"Long-term","Short-term"))</f>
        <v/>
      </c>
      <c r="K459" s="6">
        <f>IF(F459="","",E459-H459)</f>
        <v/>
      </c>
      <c r="L459" s="7">
        <f>IF(F459="","",IF(J459="Long-term","K","H"))</f>
        <v/>
      </c>
      <c r="M459" s="7">
        <f>IF(OR(F459="",I459=""),"",IF(ROUND(I459,2)&lt;&gt;ROUND(H459,2),"B",""))</f>
        <v/>
      </c>
      <c r="N459" s="7" t="n"/>
      <c r="O459" s="7">
        <f>IF(F459="","",IF(LOWER(TRIM(INDEX('Buys (Lots)'!$B:$B,MATCH(F459,'Buys (Lots)'!$A:$A,0))))=LOWER(TRIM(C459)),"OK","CHECK: lot is from a different wallet/exchange"))</f>
        <v/>
      </c>
    </row>
    <row r="460">
      <c r="A460" s="4" t="n"/>
      <c r="B460" s="4" t="n"/>
      <c r="C460" s="4" t="n"/>
      <c r="D460" s="4" t="n"/>
      <c r="E460" s="5" t="n"/>
      <c r="F460" s="4" t="n"/>
      <c r="G460" s="7">
        <f>IF(F460="","",INDEX('Buys (Lots)'!$D:$D,MATCH(F460,'Buys (Lots)'!$A:$A,0)))</f>
        <v/>
      </c>
      <c r="H460" s="6">
        <f>IF(F460="","",ROUND(INDEX('Buys (Lots)'!$G:$G,MATCH(F460,'Buys (Lots)'!$A:$A,0))*D460,2))</f>
        <v/>
      </c>
      <c r="I460" s="4" t="n"/>
      <c r="J460" s="7">
        <f>IF(F460="","",IF(--A460&gt;EDATE(--G460,12),"Long-term","Short-term"))</f>
        <v/>
      </c>
      <c r="K460" s="6">
        <f>IF(F460="","",E460-H460)</f>
        <v/>
      </c>
      <c r="L460" s="7">
        <f>IF(F460="","",IF(J460="Long-term","K","H"))</f>
        <v/>
      </c>
      <c r="M460" s="7">
        <f>IF(OR(F460="",I460=""),"",IF(ROUND(I460,2)&lt;&gt;ROUND(H460,2),"B",""))</f>
        <v/>
      </c>
      <c r="N460" s="7" t="n"/>
      <c r="O460" s="7">
        <f>IF(F460="","",IF(LOWER(TRIM(INDEX('Buys (Lots)'!$B:$B,MATCH(F460,'Buys (Lots)'!$A:$A,0))))=LOWER(TRIM(C460)),"OK","CHECK: lot is from a different wallet/exchange"))</f>
        <v/>
      </c>
    </row>
    <row r="461">
      <c r="A461" s="4" t="n"/>
      <c r="B461" s="4" t="n"/>
      <c r="C461" s="4" t="n"/>
      <c r="D461" s="4" t="n"/>
      <c r="E461" s="5" t="n"/>
      <c r="F461" s="4" t="n"/>
      <c r="G461" s="7">
        <f>IF(F461="","",INDEX('Buys (Lots)'!$D:$D,MATCH(F461,'Buys (Lots)'!$A:$A,0)))</f>
        <v/>
      </c>
      <c r="H461" s="6">
        <f>IF(F461="","",ROUND(INDEX('Buys (Lots)'!$G:$G,MATCH(F461,'Buys (Lots)'!$A:$A,0))*D461,2))</f>
        <v/>
      </c>
      <c r="I461" s="4" t="n"/>
      <c r="J461" s="7">
        <f>IF(F461="","",IF(--A461&gt;EDATE(--G461,12),"Long-term","Short-term"))</f>
        <v/>
      </c>
      <c r="K461" s="6">
        <f>IF(F461="","",E461-H461)</f>
        <v/>
      </c>
      <c r="L461" s="7">
        <f>IF(F461="","",IF(J461="Long-term","K","H"))</f>
        <v/>
      </c>
      <c r="M461" s="7">
        <f>IF(OR(F461="",I461=""),"",IF(ROUND(I461,2)&lt;&gt;ROUND(H461,2),"B",""))</f>
        <v/>
      </c>
      <c r="N461" s="7" t="n"/>
      <c r="O461" s="7">
        <f>IF(F461="","",IF(LOWER(TRIM(INDEX('Buys (Lots)'!$B:$B,MATCH(F461,'Buys (Lots)'!$A:$A,0))))=LOWER(TRIM(C461)),"OK","CHECK: lot is from a different wallet/exchange"))</f>
        <v/>
      </c>
    </row>
    <row r="462">
      <c r="A462" s="4" t="n"/>
      <c r="B462" s="4" t="n"/>
      <c r="C462" s="4" t="n"/>
      <c r="D462" s="4" t="n"/>
      <c r="E462" s="5" t="n"/>
      <c r="F462" s="4" t="n"/>
      <c r="G462" s="7">
        <f>IF(F462="","",INDEX('Buys (Lots)'!$D:$D,MATCH(F462,'Buys (Lots)'!$A:$A,0)))</f>
        <v/>
      </c>
      <c r="H462" s="6">
        <f>IF(F462="","",ROUND(INDEX('Buys (Lots)'!$G:$G,MATCH(F462,'Buys (Lots)'!$A:$A,0))*D462,2))</f>
        <v/>
      </c>
      <c r="I462" s="4" t="n"/>
      <c r="J462" s="7">
        <f>IF(F462="","",IF(--A462&gt;EDATE(--G462,12),"Long-term","Short-term"))</f>
        <v/>
      </c>
      <c r="K462" s="6">
        <f>IF(F462="","",E462-H462)</f>
        <v/>
      </c>
      <c r="L462" s="7">
        <f>IF(F462="","",IF(J462="Long-term","K","H"))</f>
        <v/>
      </c>
      <c r="M462" s="7">
        <f>IF(OR(F462="",I462=""),"",IF(ROUND(I462,2)&lt;&gt;ROUND(H462,2),"B",""))</f>
        <v/>
      </c>
      <c r="N462" s="7" t="n"/>
      <c r="O462" s="7">
        <f>IF(F462="","",IF(LOWER(TRIM(INDEX('Buys (Lots)'!$B:$B,MATCH(F462,'Buys (Lots)'!$A:$A,0))))=LOWER(TRIM(C462)),"OK","CHECK: lot is from a different wallet/exchange"))</f>
        <v/>
      </c>
    </row>
    <row r="463">
      <c r="A463" s="4" t="n"/>
      <c r="B463" s="4" t="n"/>
      <c r="C463" s="4" t="n"/>
      <c r="D463" s="4" t="n"/>
      <c r="E463" s="5" t="n"/>
      <c r="F463" s="4" t="n"/>
      <c r="G463" s="7">
        <f>IF(F463="","",INDEX('Buys (Lots)'!$D:$D,MATCH(F463,'Buys (Lots)'!$A:$A,0)))</f>
        <v/>
      </c>
      <c r="H463" s="6">
        <f>IF(F463="","",ROUND(INDEX('Buys (Lots)'!$G:$G,MATCH(F463,'Buys (Lots)'!$A:$A,0))*D463,2))</f>
        <v/>
      </c>
      <c r="I463" s="4" t="n"/>
      <c r="J463" s="7">
        <f>IF(F463="","",IF(--A463&gt;EDATE(--G463,12),"Long-term","Short-term"))</f>
        <v/>
      </c>
      <c r="K463" s="6">
        <f>IF(F463="","",E463-H463)</f>
        <v/>
      </c>
      <c r="L463" s="7">
        <f>IF(F463="","",IF(J463="Long-term","K","H"))</f>
        <v/>
      </c>
      <c r="M463" s="7">
        <f>IF(OR(F463="",I463=""),"",IF(ROUND(I463,2)&lt;&gt;ROUND(H463,2),"B",""))</f>
        <v/>
      </c>
      <c r="N463" s="7" t="n"/>
      <c r="O463" s="7">
        <f>IF(F463="","",IF(LOWER(TRIM(INDEX('Buys (Lots)'!$B:$B,MATCH(F463,'Buys (Lots)'!$A:$A,0))))=LOWER(TRIM(C463)),"OK","CHECK: lot is from a different wallet/exchange"))</f>
        <v/>
      </c>
    </row>
    <row r="464">
      <c r="A464" s="4" t="n"/>
      <c r="B464" s="4" t="n"/>
      <c r="C464" s="4" t="n"/>
      <c r="D464" s="4" t="n"/>
      <c r="E464" s="5" t="n"/>
      <c r="F464" s="4" t="n"/>
      <c r="G464" s="7">
        <f>IF(F464="","",INDEX('Buys (Lots)'!$D:$D,MATCH(F464,'Buys (Lots)'!$A:$A,0)))</f>
        <v/>
      </c>
      <c r="H464" s="6">
        <f>IF(F464="","",ROUND(INDEX('Buys (Lots)'!$G:$G,MATCH(F464,'Buys (Lots)'!$A:$A,0))*D464,2))</f>
        <v/>
      </c>
      <c r="I464" s="4" t="n"/>
      <c r="J464" s="7">
        <f>IF(F464="","",IF(--A464&gt;EDATE(--G464,12),"Long-term","Short-term"))</f>
        <v/>
      </c>
      <c r="K464" s="6">
        <f>IF(F464="","",E464-H464)</f>
        <v/>
      </c>
      <c r="L464" s="7">
        <f>IF(F464="","",IF(J464="Long-term","K","H"))</f>
        <v/>
      </c>
      <c r="M464" s="7">
        <f>IF(OR(F464="",I464=""),"",IF(ROUND(I464,2)&lt;&gt;ROUND(H464,2),"B",""))</f>
        <v/>
      </c>
      <c r="N464" s="7" t="n"/>
      <c r="O464" s="7">
        <f>IF(F464="","",IF(LOWER(TRIM(INDEX('Buys (Lots)'!$B:$B,MATCH(F464,'Buys (Lots)'!$A:$A,0))))=LOWER(TRIM(C464)),"OK","CHECK: lot is from a different wallet/exchange"))</f>
        <v/>
      </c>
    </row>
    <row r="465">
      <c r="A465" s="4" t="n"/>
      <c r="B465" s="4" t="n"/>
      <c r="C465" s="4" t="n"/>
      <c r="D465" s="4" t="n"/>
      <c r="E465" s="5" t="n"/>
      <c r="F465" s="4" t="n"/>
      <c r="G465" s="7">
        <f>IF(F465="","",INDEX('Buys (Lots)'!$D:$D,MATCH(F465,'Buys (Lots)'!$A:$A,0)))</f>
        <v/>
      </c>
      <c r="H465" s="6">
        <f>IF(F465="","",ROUND(INDEX('Buys (Lots)'!$G:$G,MATCH(F465,'Buys (Lots)'!$A:$A,0))*D465,2))</f>
        <v/>
      </c>
      <c r="I465" s="4" t="n"/>
      <c r="J465" s="7">
        <f>IF(F465="","",IF(--A465&gt;EDATE(--G465,12),"Long-term","Short-term"))</f>
        <v/>
      </c>
      <c r="K465" s="6">
        <f>IF(F465="","",E465-H465)</f>
        <v/>
      </c>
      <c r="L465" s="7">
        <f>IF(F465="","",IF(J465="Long-term","K","H"))</f>
        <v/>
      </c>
      <c r="M465" s="7">
        <f>IF(OR(F465="",I465=""),"",IF(ROUND(I465,2)&lt;&gt;ROUND(H465,2),"B",""))</f>
        <v/>
      </c>
      <c r="N465" s="7" t="n"/>
      <c r="O465" s="7">
        <f>IF(F465="","",IF(LOWER(TRIM(INDEX('Buys (Lots)'!$B:$B,MATCH(F465,'Buys (Lots)'!$A:$A,0))))=LOWER(TRIM(C465)),"OK","CHECK: lot is from a different wallet/exchange"))</f>
        <v/>
      </c>
    </row>
    <row r="466">
      <c r="A466" s="4" t="n"/>
      <c r="B466" s="4" t="n"/>
      <c r="C466" s="4" t="n"/>
      <c r="D466" s="4" t="n"/>
      <c r="E466" s="5" t="n"/>
      <c r="F466" s="4" t="n"/>
      <c r="G466" s="7">
        <f>IF(F466="","",INDEX('Buys (Lots)'!$D:$D,MATCH(F466,'Buys (Lots)'!$A:$A,0)))</f>
        <v/>
      </c>
      <c r="H466" s="6">
        <f>IF(F466="","",ROUND(INDEX('Buys (Lots)'!$G:$G,MATCH(F466,'Buys (Lots)'!$A:$A,0))*D466,2))</f>
        <v/>
      </c>
      <c r="I466" s="4" t="n"/>
      <c r="J466" s="7">
        <f>IF(F466="","",IF(--A466&gt;EDATE(--G466,12),"Long-term","Short-term"))</f>
        <v/>
      </c>
      <c r="K466" s="6">
        <f>IF(F466="","",E466-H466)</f>
        <v/>
      </c>
      <c r="L466" s="7">
        <f>IF(F466="","",IF(J466="Long-term","K","H"))</f>
        <v/>
      </c>
      <c r="M466" s="7">
        <f>IF(OR(F466="",I466=""),"",IF(ROUND(I466,2)&lt;&gt;ROUND(H466,2),"B",""))</f>
        <v/>
      </c>
      <c r="N466" s="7" t="n"/>
      <c r="O466" s="7">
        <f>IF(F466="","",IF(LOWER(TRIM(INDEX('Buys (Lots)'!$B:$B,MATCH(F466,'Buys (Lots)'!$A:$A,0))))=LOWER(TRIM(C466)),"OK","CHECK: lot is from a different wallet/exchange"))</f>
        <v/>
      </c>
    </row>
    <row r="467">
      <c r="A467" s="4" t="n"/>
      <c r="B467" s="4" t="n"/>
      <c r="C467" s="4" t="n"/>
      <c r="D467" s="4" t="n"/>
      <c r="E467" s="5" t="n"/>
      <c r="F467" s="4" t="n"/>
      <c r="G467" s="7">
        <f>IF(F467="","",INDEX('Buys (Lots)'!$D:$D,MATCH(F467,'Buys (Lots)'!$A:$A,0)))</f>
        <v/>
      </c>
      <c r="H467" s="6">
        <f>IF(F467="","",ROUND(INDEX('Buys (Lots)'!$G:$G,MATCH(F467,'Buys (Lots)'!$A:$A,0))*D467,2))</f>
        <v/>
      </c>
      <c r="I467" s="4" t="n"/>
      <c r="J467" s="7">
        <f>IF(F467="","",IF(--A467&gt;EDATE(--G467,12),"Long-term","Short-term"))</f>
        <v/>
      </c>
      <c r="K467" s="6">
        <f>IF(F467="","",E467-H467)</f>
        <v/>
      </c>
      <c r="L467" s="7">
        <f>IF(F467="","",IF(J467="Long-term","K","H"))</f>
        <v/>
      </c>
      <c r="M467" s="7">
        <f>IF(OR(F467="",I467=""),"",IF(ROUND(I467,2)&lt;&gt;ROUND(H467,2),"B",""))</f>
        <v/>
      </c>
      <c r="N467" s="7" t="n"/>
      <c r="O467" s="7">
        <f>IF(F467="","",IF(LOWER(TRIM(INDEX('Buys (Lots)'!$B:$B,MATCH(F467,'Buys (Lots)'!$A:$A,0))))=LOWER(TRIM(C467)),"OK","CHECK: lot is from a different wallet/exchange"))</f>
        <v/>
      </c>
    </row>
    <row r="468">
      <c r="A468" s="4" t="n"/>
      <c r="B468" s="4" t="n"/>
      <c r="C468" s="4" t="n"/>
      <c r="D468" s="4" t="n"/>
      <c r="E468" s="5" t="n"/>
      <c r="F468" s="4" t="n"/>
      <c r="G468" s="7">
        <f>IF(F468="","",INDEX('Buys (Lots)'!$D:$D,MATCH(F468,'Buys (Lots)'!$A:$A,0)))</f>
        <v/>
      </c>
      <c r="H468" s="6">
        <f>IF(F468="","",ROUND(INDEX('Buys (Lots)'!$G:$G,MATCH(F468,'Buys (Lots)'!$A:$A,0))*D468,2))</f>
        <v/>
      </c>
      <c r="I468" s="4" t="n"/>
      <c r="J468" s="7">
        <f>IF(F468="","",IF(--A468&gt;EDATE(--G468,12),"Long-term","Short-term"))</f>
        <v/>
      </c>
      <c r="K468" s="6">
        <f>IF(F468="","",E468-H468)</f>
        <v/>
      </c>
      <c r="L468" s="7">
        <f>IF(F468="","",IF(J468="Long-term","K","H"))</f>
        <v/>
      </c>
      <c r="M468" s="7">
        <f>IF(OR(F468="",I468=""),"",IF(ROUND(I468,2)&lt;&gt;ROUND(H468,2),"B",""))</f>
        <v/>
      </c>
      <c r="N468" s="7" t="n"/>
      <c r="O468" s="7">
        <f>IF(F468="","",IF(LOWER(TRIM(INDEX('Buys (Lots)'!$B:$B,MATCH(F468,'Buys (Lots)'!$A:$A,0))))=LOWER(TRIM(C468)),"OK","CHECK: lot is from a different wallet/exchange"))</f>
        <v/>
      </c>
    </row>
    <row r="469">
      <c r="A469" s="4" t="n"/>
      <c r="B469" s="4" t="n"/>
      <c r="C469" s="4" t="n"/>
      <c r="D469" s="4" t="n"/>
      <c r="E469" s="5" t="n"/>
      <c r="F469" s="4" t="n"/>
      <c r="G469" s="7">
        <f>IF(F469="","",INDEX('Buys (Lots)'!$D:$D,MATCH(F469,'Buys (Lots)'!$A:$A,0)))</f>
        <v/>
      </c>
      <c r="H469" s="6">
        <f>IF(F469="","",ROUND(INDEX('Buys (Lots)'!$G:$G,MATCH(F469,'Buys (Lots)'!$A:$A,0))*D469,2))</f>
        <v/>
      </c>
      <c r="I469" s="4" t="n"/>
      <c r="J469" s="7">
        <f>IF(F469="","",IF(--A469&gt;EDATE(--G469,12),"Long-term","Short-term"))</f>
        <v/>
      </c>
      <c r="K469" s="6">
        <f>IF(F469="","",E469-H469)</f>
        <v/>
      </c>
      <c r="L469" s="7">
        <f>IF(F469="","",IF(J469="Long-term","K","H"))</f>
        <v/>
      </c>
      <c r="M469" s="7">
        <f>IF(OR(F469="",I469=""),"",IF(ROUND(I469,2)&lt;&gt;ROUND(H469,2),"B",""))</f>
        <v/>
      </c>
      <c r="N469" s="7" t="n"/>
      <c r="O469" s="7">
        <f>IF(F469="","",IF(LOWER(TRIM(INDEX('Buys (Lots)'!$B:$B,MATCH(F469,'Buys (Lots)'!$A:$A,0))))=LOWER(TRIM(C469)),"OK","CHECK: lot is from a different wallet/exchange"))</f>
        <v/>
      </c>
    </row>
    <row r="470">
      <c r="A470" s="4" t="n"/>
      <c r="B470" s="4" t="n"/>
      <c r="C470" s="4" t="n"/>
      <c r="D470" s="4" t="n"/>
      <c r="E470" s="5" t="n"/>
      <c r="F470" s="4" t="n"/>
      <c r="G470" s="7">
        <f>IF(F470="","",INDEX('Buys (Lots)'!$D:$D,MATCH(F470,'Buys (Lots)'!$A:$A,0)))</f>
        <v/>
      </c>
      <c r="H470" s="6">
        <f>IF(F470="","",ROUND(INDEX('Buys (Lots)'!$G:$G,MATCH(F470,'Buys (Lots)'!$A:$A,0))*D470,2))</f>
        <v/>
      </c>
      <c r="I470" s="4" t="n"/>
      <c r="J470" s="7">
        <f>IF(F470="","",IF(--A470&gt;EDATE(--G470,12),"Long-term","Short-term"))</f>
        <v/>
      </c>
      <c r="K470" s="6">
        <f>IF(F470="","",E470-H470)</f>
        <v/>
      </c>
      <c r="L470" s="7">
        <f>IF(F470="","",IF(J470="Long-term","K","H"))</f>
        <v/>
      </c>
      <c r="M470" s="7">
        <f>IF(OR(F470="",I470=""),"",IF(ROUND(I470,2)&lt;&gt;ROUND(H470,2),"B",""))</f>
        <v/>
      </c>
      <c r="N470" s="7" t="n"/>
      <c r="O470" s="7">
        <f>IF(F470="","",IF(LOWER(TRIM(INDEX('Buys (Lots)'!$B:$B,MATCH(F470,'Buys (Lots)'!$A:$A,0))))=LOWER(TRIM(C470)),"OK","CHECK: lot is from a different wallet/exchange"))</f>
        <v/>
      </c>
    </row>
    <row r="471">
      <c r="A471" s="4" t="n"/>
      <c r="B471" s="4" t="n"/>
      <c r="C471" s="4" t="n"/>
      <c r="D471" s="4" t="n"/>
      <c r="E471" s="5" t="n"/>
      <c r="F471" s="4" t="n"/>
      <c r="G471" s="7">
        <f>IF(F471="","",INDEX('Buys (Lots)'!$D:$D,MATCH(F471,'Buys (Lots)'!$A:$A,0)))</f>
        <v/>
      </c>
      <c r="H471" s="6">
        <f>IF(F471="","",ROUND(INDEX('Buys (Lots)'!$G:$G,MATCH(F471,'Buys (Lots)'!$A:$A,0))*D471,2))</f>
        <v/>
      </c>
      <c r="I471" s="4" t="n"/>
      <c r="J471" s="7">
        <f>IF(F471="","",IF(--A471&gt;EDATE(--G471,12),"Long-term","Short-term"))</f>
        <v/>
      </c>
      <c r="K471" s="6">
        <f>IF(F471="","",E471-H471)</f>
        <v/>
      </c>
      <c r="L471" s="7">
        <f>IF(F471="","",IF(J471="Long-term","K","H"))</f>
        <v/>
      </c>
      <c r="M471" s="7">
        <f>IF(OR(F471="",I471=""),"",IF(ROUND(I471,2)&lt;&gt;ROUND(H471,2),"B",""))</f>
        <v/>
      </c>
      <c r="N471" s="7" t="n"/>
      <c r="O471" s="7">
        <f>IF(F471="","",IF(LOWER(TRIM(INDEX('Buys (Lots)'!$B:$B,MATCH(F471,'Buys (Lots)'!$A:$A,0))))=LOWER(TRIM(C471)),"OK","CHECK: lot is from a different wallet/exchange"))</f>
        <v/>
      </c>
    </row>
    <row r="472">
      <c r="A472" s="4" t="n"/>
      <c r="B472" s="4" t="n"/>
      <c r="C472" s="4" t="n"/>
      <c r="D472" s="4" t="n"/>
      <c r="E472" s="5" t="n"/>
      <c r="F472" s="4" t="n"/>
      <c r="G472" s="7">
        <f>IF(F472="","",INDEX('Buys (Lots)'!$D:$D,MATCH(F472,'Buys (Lots)'!$A:$A,0)))</f>
        <v/>
      </c>
      <c r="H472" s="6">
        <f>IF(F472="","",ROUND(INDEX('Buys (Lots)'!$G:$G,MATCH(F472,'Buys (Lots)'!$A:$A,0))*D472,2))</f>
        <v/>
      </c>
      <c r="I472" s="4" t="n"/>
      <c r="J472" s="7">
        <f>IF(F472="","",IF(--A472&gt;EDATE(--G472,12),"Long-term","Short-term"))</f>
        <v/>
      </c>
      <c r="K472" s="6">
        <f>IF(F472="","",E472-H472)</f>
        <v/>
      </c>
      <c r="L472" s="7">
        <f>IF(F472="","",IF(J472="Long-term","K","H"))</f>
        <v/>
      </c>
      <c r="M472" s="7">
        <f>IF(OR(F472="",I472=""),"",IF(ROUND(I472,2)&lt;&gt;ROUND(H472,2),"B",""))</f>
        <v/>
      </c>
      <c r="N472" s="7" t="n"/>
      <c r="O472" s="7">
        <f>IF(F472="","",IF(LOWER(TRIM(INDEX('Buys (Lots)'!$B:$B,MATCH(F472,'Buys (Lots)'!$A:$A,0))))=LOWER(TRIM(C472)),"OK","CHECK: lot is from a different wallet/exchange"))</f>
        <v/>
      </c>
    </row>
    <row r="473">
      <c r="A473" s="4" t="n"/>
      <c r="B473" s="4" t="n"/>
      <c r="C473" s="4" t="n"/>
      <c r="D473" s="4" t="n"/>
      <c r="E473" s="5" t="n"/>
      <c r="F473" s="4" t="n"/>
      <c r="G473" s="7">
        <f>IF(F473="","",INDEX('Buys (Lots)'!$D:$D,MATCH(F473,'Buys (Lots)'!$A:$A,0)))</f>
        <v/>
      </c>
      <c r="H473" s="6">
        <f>IF(F473="","",ROUND(INDEX('Buys (Lots)'!$G:$G,MATCH(F473,'Buys (Lots)'!$A:$A,0))*D473,2))</f>
        <v/>
      </c>
      <c r="I473" s="4" t="n"/>
      <c r="J473" s="7">
        <f>IF(F473="","",IF(--A473&gt;EDATE(--G473,12),"Long-term","Short-term"))</f>
        <v/>
      </c>
      <c r="K473" s="6">
        <f>IF(F473="","",E473-H473)</f>
        <v/>
      </c>
      <c r="L473" s="7">
        <f>IF(F473="","",IF(J473="Long-term","K","H"))</f>
        <v/>
      </c>
      <c r="M473" s="7">
        <f>IF(OR(F473="",I473=""),"",IF(ROUND(I473,2)&lt;&gt;ROUND(H473,2),"B",""))</f>
        <v/>
      </c>
      <c r="N473" s="7" t="n"/>
      <c r="O473" s="7">
        <f>IF(F473="","",IF(LOWER(TRIM(INDEX('Buys (Lots)'!$B:$B,MATCH(F473,'Buys (Lots)'!$A:$A,0))))=LOWER(TRIM(C473)),"OK","CHECK: lot is from a different wallet/exchange"))</f>
        <v/>
      </c>
    </row>
    <row r="474">
      <c r="A474" s="4" t="n"/>
      <c r="B474" s="4" t="n"/>
      <c r="C474" s="4" t="n"/>
      <c r="D474" s="4" t="n"/>
      <c r="E474" s="5" t="n"/>
      <c r="F474" s="4" t="n"/>
      <c r="G474" s="7">
        <f>IF(F474="","",INDEX('Buys (Lots)'!$D:$D,MATCH(F474,'Buys (Lots)'!$A:$A,0)))</f>
        <v/>
      </c>
      <c r="H474" s="6">
        <f>IF(F474="","",ROUND(INDEX('Buys (Lots)'!$G:$G,MATCH(F474,'Buys (Lots)'!$A:$A,0))*D474,2))</f>
        <v/>
      </c>
      <c r="I474" s="4" t="n"/>
      <c r="J474" s="7">
        <f>IF(F474="","",IF(--A474&gt;EDATE(--G474,12),"Long-term","Short-term"))</f>
        <v/>
      </c>
      <c r="K474" s="6">
        <f>IF(F474="","",E474-H474)</f>
        <v/>
      </c>
      <c r="L474" s="7">
        <f>IF(F474="","",IF(J474="Long-term","K","H"))</f>
        <v/>
      </c>
      <c r="M474" s="7">
        <f>IF(OR(F474="",I474=""),"",IF(ROUND(I474,2)&lt;&gt;ROUND(H474,2),"B",""))</f>
        <v/>
      </c>
      <c r="N474" s="7" t="n"/>
      <c r="O474" s="7">
        <f>IF(F474="","",IF(LOWER(TRIM(INDEX('Buys (Lots)'!$B:$B,MATCH(F474,'Buys (Lots)'!$A:$A,0))))=LOWER(TRIM(C474)),"OK","CHECK: lot is from a different wallet/exchange"))</f>
        <v/>
      </c>
    </row>
    <row r="475">
      <c r="A475" s="4" t="n"/>
      <c r="B475" s="4" t="n"/>
      <c r="C475" s="4" t="n"/>
      <c r="D475" s="4" t="n"/>
      <c r="E475" s="5" t="n"/>
      <c r="F475" s="4" t="n"/>
      <c r="G475" s="7">
        <f>IF(F475="","",INDEX('Buys (Lots)'!$D:$D,MATCH(F475,'Buys (Lots)'!$A:$A,0)))</f>
        <v/>
      </c>
      <c r="H475" s="6">
        <f>IF(F475="","",ROUND(INDEX('Buys (Lots)'!$G:$G,MATCH(F475,'Buys (Lots)'!$A:$A,0))*D475,2))</f>
        <v/>
      </c>
      <c r="I475" s="4" t="n"/>
      <c r="J475" s="7">
        <f>IF(F475="","",IF(--A475&gt;EDATE(--G475,12),"Long-term","Short-term"))</f>
        <v/>
      </c>
      <c r="K475" s="6">
        <f>IF(F475="","",E475-H475)</f>
        <v/>
      </c>
      <c r="L475" s="7">
        <f>IF(F475="","",IF(J475="Long-term","K","H"))</f>
        <v/>
      </c>
      <c r="M475" s="7">
        <f>IF(OR(F475="",I475=""),"",IF(ROUND(I475,2)&lt;&gt;ROUND(H475,2),"B",""))</f>
        <v/>
      </c>
      <c r="N475" s="7" t="n"/>
      <c r="O475" s="7">
        <f>IF(F475="","",IF(LOWER(TRIM(INDEX('Buys (Lots)'!$B:$B,MATCH(F475,'Buys (Lots)'!$A:$A,0))))=LOWER(TRIM(C475)),"OK","CHECK: lot is from a different wallet/exchange"))</f>
        <v/>
      </c>
    </row>
    <row r="476">
      <c r="A476" s="4" t="n"/>
      <c r="B476" s="4" t="n"/>
      <c r="C476" s="4" t="n"/>
      <c r="D476" s="4" t="n"/>
      <c r="E476" s="5" t="n"/>
      <c r="F476" s="4" t="n"/>
      <c r="G476" s="7">
        <f>IF(F476="","",INDEX('Buys (Lots)'!$D:$D,MATCH(F476,'Buys (Lots)'!$A:$A,0)))</f>
        <v/>
      </c>
      <c r="H476" s="6">
        <f>IF(F476="","",ROUND(INDEX('Buys (Lots)'!$G:$G,MATCH(F476,'Buys (Lots)'!$A:$A,0))*D476,2))</f>
        <v/>
      </c>
      <c r="I476" s="4" t="n"/>
      <c r="J476" s="7">
        <f>IF(F476="","",IF(--A476&gt;EDATE(--G476,12),"Long-term","Short-term"))</f>
        <v/>
      </c>
      <c r="K476" s="6">
        <f>IF(F476="","",E476-H476)</f>
        <v/>
      </c>
      <c r="L476" s="7">
        <f>IF(F476="","",IF(J476="Long-term","K","H"))</f>
        <v/>
      </c>
      <c r="M476" s="7">
        <f>IF(OR(F476="",I476=""),"",IF(ROUND(I476,2)&lt;&gt;ROUND(H476,2),"B",""))</f>
        <v/>
      </c>
      <c r="N476" s="7" t="n"/>
      <c r="O476" s="7">
        <f>IF(F476="","",IF(LOWER(TRIM(INDEX('Buys (Lots)'!$B:$B,MATCH(F476,'Buys (Lots)'!$A:$A,0))))=LOWER(TRIM(C476)),"OK","CHECK: lot is from a different wallet/exchange"))</f>
        <v/>
      </c>
    </row>
    <row r="477">
      <c r="A477" s="4" t="n"/>
      <c r="B477" s="4" t="n"/>
      <c r="C477" s="4" t="n"/>
      <c r="D477" s="4" t="n"/>
      <c r="E477" s="5" t="n"/>
      <c r="F477" s="4" t="n"/>
      <c r="G477" s="7">
        <f>IF(F477="","",INDEX('Buys (Lots)'!$D:$D,MATCH(F477,'Buys (Lots)'!$A:$A,0)))</f>
        <v/>
      </c>
      <c r="H477" s="6">
        <f>IF(F477="","",ROUND(INDEX('Buys (Lots)'!$G:$G,MATCH(F477,'Buys (Lots)'!$A:$A,0))*D477,2))</f>
        <v/>
      </c>
      <c r="I477" s="4" t="n"/>
      <c r="J477" s="7">
        <f>IF(F477="","",IF(--A477&gt;EDATE(--G477,12),"Long-term","Short-term"))</f>
        <v/>
      </c>
      <c r="K477" s="6">
        <f>IF(F477="","",E477-H477)</f>
        <v/>
      </c>
      <c r="L477" s="7">
        <f>IF(F477="","",IF(J477="Long-term","K","H"))</f>
        <v/>
      </c>
      <c r="M477" s="7">
        <f>IF(OR(F477="",I477=""),"",IF(ROUND(I477,2)&lt;&gt;ROUND(H477,2),"B",""))</f>
        <v/>
      </c>
      <c r="N477" s="7" t="n"/>
      <c r="O477" s="7">
        <f>IF(F477="","",IF(LOWER(TRIM(INDEX('Buys (Lots)'!$B:$B,MATCH(F477,'Buys (Lots)'!$A:$A,0))))=LOWER(TRIM(C477)),"OK","CHECK: lot is from a different wallet/exchange"))</f>
        <v/>
      </c>
    </row>
    <row r="478">
      <c r="A478" s="4" t="n"/>
      <c r="B478" s="4" t="n"/>
      <c r="C478" s="4" t="n"/>
      <c r="D478" s="4" t="n"/>
      <c r="E478" s="5" t="n"/>
      <c r="F478" s="4" t="n"/>
      <c r="G478" s="7">
        <f>IF(F478="","",INDEX('Buys (Lots)'!$D:$D,MATCH(F478,'Buys (Lots)'!$A:$A,0)))</f>
        <v/>
      </c>
      <c r="H478" s="6">
        <f>IF(F478="","",ROUND(INDEX('Buys (Lots)'!$G:$G,MATCH(F478,'Buys (Lots)'!$A:$A,0))*D478,2))</f>
        <v/>
      </c>
      <c r="I478" s="4" t="n"/>
      <c r="J478" s="7">
        <f>IF(F478="","",IF(--A478&gt;EDATE(--G478,12),"Long-term","Short-term"))</f>
        <v/>
      </c>
      <c r="K478" s="6">
        <f>IF(F478="","",E478-H478)</f>
        <v/>
      </c>
      <c r="L478" s="7">
        <f>IF(F478="","",IF(J478="Long-term","K","H"))</f>
        <v/>
      </c>
      <c r="M478" s="7">
        <f>IF(OR(F478="",I478=""),"",IF(ROUND(I478,2)&lt;&gt;ROUND(H478,2),"B",""))</f>
        <v/>
      </c>
      <c r="N478" s="7" t="n"/>
      <c r="O478" s="7">
        <f>IF(F478="","",IF(LOWER(TRIM(INDEX('Buys (Lots)'!$B:$B,MATCH(F478,'Buys (Lots)'!$A:$A,0))))=LOWER(TRIM(C478)),"OK","CHECK: lot is from a different wallet/exchange"))</f>
        <v/>
      </c>
    </row>
    <row r="479">
      <c r="A479" s="4" t="n"/>
      <c r="B479" s="4" t="n"/>
      <c r="C479" s="4" t="n"/>
      <c r="D479" s="4" t="n"/>
      <c r="E479" s="5" t="n"/>
      <c r="F479" s="4" t="n"/>
      <c r="G479" s="7">
        <f>IF(F479="","",INDEX('Buys (Lots)'!$D:$D,MATCH(F479,'Buys (Lots)'!$A:$A,0)))</f>
        <v/>
      </c>
      <c r="H479" s="6">
        <f>IF(F479="","",ROUND(INDEX('Buys (Lots)'!$G:$G,MATCH(F479,'Buys (Lots)'!$A:$A,0))*D479,2))</f>
        <v/>
      </c>
      <c r="I479" s="4" t="n"/>
      <c r="J479" s="7">
        <f>IF(F479="","",IF(--A479&gt;EDATE(--G479,12),"Long-term","Short-term"))</f>
        <v/>
      </c>
      <c r="K479" s="6">
        <f>IF(F479="","",E479-H479)</f>
        <v/>
      </c>
      <c r="L479" s="7">
        <f>IF(F479="","",IF(J479="Long-term","K","H"))</f>
        <v/>
      </c>
      <c r="M479" s="7">
        <f>IF(OR(F479="",I479=""),"",IF(ROUND(I479,2)&lt;&gt;ROUND(H479,2),"B",""))</f>
        <v/>
      </c>
      <c r="N479" s="7" t="n"/>
      <c r="O479" s="7">
        <f>IF(F479="","",IF(LOWER(TRIM(INDEX('Buys (Lots)'!$B:$B,MATCH(F479,'Buys (Lots)'!$A:$A,0))))=LOWER(TRIM(C479)),"OK","CHECK: lot is from a different wallet/exchange"))</f>
        <v/>
      </c>
    </row>
    <row r="480">
      <c r="A480" s="4" t="n"/>
      <c r="B480" s="4" t="n"/>
      <c r="C480" s="4" t="n"/>
      <c r="D480" s="4" t="n"/>
      <c r="E480" s="5" t="n"/>
      <c r="F480" s="4" t="n"/>
      <c r="G480" s="7">
        <f>IF(F480="","",INDEX('Buys (Lots)'!$D:$D,MATCH(F480,'Buys (Lots)'!$A:$A,0)))</f>
        <v/>
      </c>
      <c r="H480" s="6">
        <f>IF(F480="","",ROUND(INDEX('Buys (Lots)'!$G:$G,MATCH(F480,'Buys (Lots)'!$A:$A,0))*D480,2))</f>
        <v/>
      </c>
      <c r="I480" s="4" t="n"/>
      <c r="J480" s="7">
        <f>IF(F480="","",IF(--A480&gt;EDATE(--G480,12),"Long-term","Short-term"))</f>
        <v/>
      </c>
      <c r="K480" s="6">
        <f>IF(F480="","",E480-H480)</f>
        <v/>
      </c>
      <c r="L480" s="7">
        <f>IF(F480="","",IF(J480="Long-term","K","H"))</f>
        <v/>
      </c>
      <c r="M480" s="7">
        <f>IF(OR(F480="",I480=""),"",IF(ROUND(I480,2)&lt;&gt;ROUND(H480,2),"B",""))</f>
        <v/>
      </c>
      <c r="N480" s="7" t="n"/>
      <c r="O480" s="7">
        <f>IF(F480="","",IF(LOWER(TRIM(INDEX('Buys (Lots)'!$B:$B,MATCH(F480,'Buys (Lots)'!$A:$A,0))))=LOWER(TRIM(C480)),"OK","CHECK: lot is from a different wallet/exchange"))</f>
        <v/>
      </c>
    </row>
    <row r="481">
      <c r="A481" s="4" t="n"/>
      <c r="B481" s="4" t="n"/>
      <c r="C481" s="4" t="n"/>
      <c r="D481" s="4" t="n"/>
      <c r="E481" s="5" t="n"/>
      <c r="F481" s="4" t="n"/>
      <c r="G481" s="7">
        <f>IF(F481="","",INDEX('Buys (Lots)'!$D:$D,MATCH(F481,'Buys (Lots)'!$A:$A,0)))</f>
        <v/>
      </c>
      <c r="H481" s="6">
        <f>IF(F481="","",ROUND(INDEX('Buys (Lots)'!$G:$G,MATCH(F481,'Buys (Lots)'!$A:$A,0))*D481,2))</f>
        <v/>
      </c>
      <c r="I481" s="4" t="n"/>
      <c r="J481" s="7">
        <f>IF(F481="","",IF(--A481&gt;EDATE(--G481,12),"Long-term","Short-term"))</f>
        <v/>
      </c>
      <c r="K481" s="6">
        <f>IF(F481="","",E481-H481)</f>
        <v/>
      </c>
      <c r="L481" s="7">
        <f>IF(F481="","",IF(J481="Long-term","K","H"))</f>
        <v/>
      </c>
      <c r="M481" s="7">
        <f>IF(OR(F481="",I481=""),"",IF(ROUND(I481,2)&lt;&gt;ROUND(H481,2),"B",""))</f>
        <v/>
      </c>
      <c r="N481" s="7" t="n"/>
      <c r="O481" s="7">
        <f>IF(F481="","",IF(LOWER(TRIM(INDEX('Buys (Lots)'!$B:$B,MATCH(F481,'Buys (Lots)'!$A:$A,0))))=LOWER(TRIM(C481)),"OK","CHECK: lot is from a different wallet/exchange"))</f>
        <v/>
      </c>
    </row>
    <row r="482">
      <c r="A482" s="4" t="n"/>
      <c r="B482" s="4" t="n"/>
      <c r="C482" s="4" t="n"/>
      <c r="D482" s="4" t="n"/>
      <c r="E482" s="5" t="n"/>
      <c r="F482" s="4" t="n"/>
      <c r="G482" s="7">
        <f>IF(F482="","",INDEX('Buys (Lots)'!$D:$D,MATCH(F482,'Buys (Lots)'!$A:$A,0)))</f>
        <v/>
      </c>
      <c r="H482" s="6">
        <f>IF(F482="","",ROUND(INDEX('Buys (Lots)'!$G:$G,MATCH(F482,'Buys (Lots)'!$A:$A,0))*D482,2))</f>
        <v/>
      </c>
      <c r="I482" s="4" t="n"/>
      <c r="J482" s="7">
        <f>IF(F482="","",IF(--A482&gt;EDATE(--G482,12),"Long-term","Short-term"))</f>
        <v/>
      </c>
      <c r="K482" s="6">
        <f>IF(F482="","",E482-H482)</f>
        <v/>
      </c>
      <c r="L482" s="7">
        <f>IF(F482="","",IF(J482="Long-term","K","H"))</f>
        <v/>
      </c>
      <c r="M482" s="7">
        <f>IF(OR(F482="",I482=""),"",IF(ROUND(I482,2)&lt;&gt;ROUND(H482,2),"B",""))</f>
        <v/>
      </c>
      <c r="N482" s="7" t="n"/>
      <c r="O482" s="7">
        <f>IF(F482="","",IF(LOWER(TRIM(INDEX('Buys (Lots)'!$B:$B,MATCH(F482,'Buys (Lots)'!$A:$A,0))))=LOWER(TRIM(C482)),"OK","CHECK: lot is from a different wallet/exchange"))</f>
        <v/>
      </c>
    </row>
    <row r="483">
      <c r="A483" s="4" t="n"/>
      <c r="B483" s="4" t="n"/>
      <c r="C483" s="4" t="n"/>
      <c r="D483" s="4" t="n"/>
      <c r="E483" s="5" t="n"/>
      <c r="F483" s="4" t="n"/>
      <c r="G483" s="7">
        <f>IF(F483="","",INDEX('Buys (Lots)'!$D:$D,MATCH(F483,'Buys (Lots)'!$A:$A,0)))</f>
        <v/>
      </c>
      <c r="H483" s="6">
        <f>IF(F483="","",ROUND(INDEX('Buys (Lots)'!$G:$G,MATCH(F483,'Buys (Lots)'!$A:$A,0))*D483,2))</f>
        <v/>
      </c>
      <c r="I483" s="4" t="n"/>
      <c r="J483" s="7">
        <f>IF(F483="","",IF(--A483&gt;EDATE(--G483,12),"Long-term","Short-term"))</f>
        <v/>
      </c>
      <c r="K483" s="6">
        <f>IF(F483="","",E483-H483)</f>
        <v/>
      </c>
      <c r="L483" s="7">
        <f>IF(F483="","",IF(J483="Long-term","K","H"))</f>
        <v/>
      </c>
      <c r="M483" s="7">
        <f>IF(OR(F483="",I483=""),"",IF(ROUND(I483,2)&lt;&gt;ROUND(H483,2),"B",""))</f>
        <v/>
      </c>
      <c r="N483" s="7" t="n"/>
      <c r="O483" s="7">
        <f>IF(F483="","",IF(LOWER(TRIM(INDEX('Buys (Lots)'!$B:$B,MATCH(F483,'Buys (Lots)'!$A:$A,0))))=LOWER(TRIM(C483)),"OK","CHECK: lot is from a different wallet/exchange"))</f>
        <v/>
      </c>
    </row>
    <row r="484">
      <c r="A484" s="4" t="n"/>
      <c r="B484" s="4" t="n"/>
      <c r="C484" s="4" t="n"/>
      <c r="D484" s="4" t="n"/>
      <c r="E484" s="5" t="n"/>
      <c r="F484" s="4" t="n"/>
      <c r="G484" s="7">
        <f>IF(F484="","",INDEX('Buys (Lots)'!$D:$D,MATCH(F484,'Buys (Lots)'!$A:$A,0)))</f>
        <v/>
      </c>
      <c r="H484" s="6">
        <f>IF(F484="","",ROUND(INDEX('Buys (Lots)'!$G:$G,MATCH(F484,'Buys (Lots)'!$A:$A,0))*D484,2))</f>
        <v/>
      </c>
      <c r="I484" s="4" t="n"/>
      <c r="J484" s="7">
        <f>IF(F484="","",IF(--A484&gt;EDATE(--G484,12),"Long-term","Short-term"))</f>
        <v/>
      </c>
      <c r="K484" s="6">
        <f>IF(F484="","",E484-H484)</f>
        <v/>
      </c>
      <c r="L484" s="7">
        <f>IF(F484="","",IF(J484="Long-term","K","H"))</f>
        <v/>
      </c>
      <c r="M484" s="7">
        <f>IF(OR(F484="",I484=""),"",IF(ROUND(I484,2)&lt;&gt;ROUND(H484,2),"B",""))</f>
        <v/>
      </c>
      <c r="N484" s="7" t="n"/>
      <c r="O484" s="7">
        <f>IF(F484="","",IF(LOWER(TRIM(INDEX('Buys (Lots)'!$B:$B,MATCH(F484,'Buys (Lots)'!$A:$A,0))))=LOWER(TRIM(C484)),"OK","CHECK: lot is from a different wallet/exchange"))</f>
        <v/>
      </c>
    </row>
    <row r="485">
      <c r="A485" s="4" t="n"/>
      <c r="B485" s="4" t="n"/>
      <c r="C485" s="4" t="n"/>
      <c r="D485" s="4" t="n"/>
      <c r="E485" s="5" t="n"/>
      <c r="F485" s="4" t="n"/>
      <c r="G485" s="7">
        <f>IF(F485="","",INDEX('Buys (Lots)'!$D:$D,MATCH(F485,'Buys (Lots)'!$A:$A,0)))</f>
        <v/>
      </c>
      <c r="H485" s="6">
        <f>IF(F485="","",ROUND(INDEX('Buys (Lots)'!$G:$G,MATCH(F485,'Buys (Lots)'!$A:$A,0))*D485,2))</f>
        <v/>
      </c>
      <c r="I485" s="4" t="n"/>
      <c r="J485" s="7">
        <f>IF(F485="","",IF(--A485&gt;EDATE(--G485,12),"Long-term","Short-term"))</f>
        <v/>
      </c>
      <c r="K485" s="6">
        <f>IF(F485="","",E485-H485)</f>
        <v/>
      </c>
      <c r="L485" s="7">
        <f>IF(F485="","",IF(J485="Long-term","K","H"))</f>
        <v/>
      </c>
      <c r="M485" s="7">
        <f>IF(OR(F485="",I485=""),"",IF(ROUND(I485,2)&lt;&gt;ROUND(H485,2),"B",""))</f>
        <v/>
      </c>
      <c r="N485" s="7" t="n"/>
      <c r="O485" s="7">
        <f>IF(F485="","",IF(LOWER(TRIM(INDEX('Buys (Lots)'!$B:$B,MATCH(F485,'Buys (Lots)'!$A:$A,0))))=LOWER(TRIM(C485)),"OK","CHECK: lot is from a different wallet/exchange"))</f>
        <v/>
      </c>
    </row>
    <row r="486">
      <c r="A486" s="4" t="n"/>
      <c r="B486" s="4" t="n"/>
      <c r="C486" s="4" t="n"/>
      <c r="D486" s="4" t="n"/>
      <c r="E486" s="5" t="n"/>
      <c r="F486" s="4" t="n"/>
      <c r="G486" s="7">
        <f>IF(F486="","",INDEX('Buys (Lots)'!$D:$D,MATCH(F486,'Buys (Lots)'!$A:$A,0)))</f>
        <v/>
      </c>
      <c r="H486" s="6">
        <f>IF(F486="","",ROUND(INDEX('Buys (Lots)'!$G:$G,MATCH(F486,'Buys (Lots)'!$A:$A,0))*D486,2))</f>
        <v/>
      </c>
      <c r="I486" s="4" t="n"/>
      <c r="J486" s="7">
        <f>IF(F486="","",IF(--A486&gt;EDATE(--G486,12),"Long-term","Short-term"))</f>
        <v/>
      </c>
      <c r="K486" s="6">
        <f>IF(F486="","",E486-H486)</f>
        <v/>
      </c>
      <c r="L486" s="7">
        <f>IF(F486="","",IF(J486="Long-term","K","H"))</f>
        <v/>
      </c>
      <c r="M486" s="7">
        <f>IF(OR(F486="",I486=""),"",IF(ROUND(I486,2)&lt;&gt;ROUND(H486,2),"B",""))</f>
        <v/>
      </c>
      <c r="N486" s="7" t="n"/>
      <c r="O486" s="7">
        <f>IF(F486="","",IF(LOWER(TRIM(INDEX('Buys (Lots)'!$B:$B,MATCH(F486,'Buys (Lots)'!$A:$A,0))))=LOWER(TRIM(C486)),"OK","CHECK: lot is from a different wallet/exchange"))</f>
        <v/>
      </c>
    </row>
    <row r="487">
      <c r="A487" s="4" t="n"/>
      <c r="B487" s="4" t="n"/>
      <c r="C487" s="4" t="n"/>
      <c r="D487" s="4" t="n"/>
      <c r="E487" s="5" t="n"/>
      <c r="F487" s="4" t="n"/>
      <c r="G487" s="7">
        <f>IF(F487="","",INDEX('Buys (Lots)'!$D:$D,MATCH(F487,'Buys (Lots)'!$A:$A,0)))</f>
        <v/>
      </c>
      <c r="H487" s="6">
        <f>IF(F487="","",ROUND(INDEX('Buys (Lots)'!$G:$G,MATCH(F487,'Buys (Lots)'!$A:$A,0))*D487,2))</f>
        <v/>
      </c>
      <c r="I487" s="4" t="n"/>
      <c r="J487" s="7">
        <f>IF(F487="","",IF(--A487&gt;EDATE(--G487,12),"Long-term","Short-term"))</f>
        <v/>
      </c>
      <c r="K487" s="6">
        <f>IF(F487="","",E487-H487)</f>
        <v/>
      </c>
      <c r="L487" s="7">
        <f>IF(F487="","",IF(J487="Long-term","K","H"))</f>
        <v/>
      </c>
      <c r="M487" s="7">
        <f>IF(OR(F487="",I487=""),"",IF(ROUND(I487,2)&lt;&gt;ROUND(H487,2),"B",""))</f>
        <v/>
      </c>
      <c r="N487" s="7" t="n"/>
      <c r="O487" s="7">
        <f>IF(F487="","",IF(LOWER(TRIM(INDEX('Buys (Lots)'!$B:$B,MATCH(F487,'Buys (Lots)'!$A:$A,0))))=LOWER(TRIM(C487)),"OK","CHECK: lot is from a different wallet/exchange"))</f>
        <v/>
      </c>
    </row>
    <row r="488">
      <c r="A488" s="4" t="n"/>
      <c r="B488" s="4" t="n"/>
      <c r="C488" s="4" t="n"/>
      <c r="D488" s="4" t="n"/>
      <c r="E488" s="5" t="n"/>
      <c r="F488" s="4" t="n"/>
      <c r="G488" s="7">
        <f>IF(F488="","",INDEX('Buys (Lots)'!$D:$D,MATCH(F488,'Buys (Lots)'!$A:$A,0)))</f>
        <v/>
      </c>
      <c r="H488" s="6">
        <f>IF(F488="","",ROUND(INDEX('Buys (Lots)'!$G:$G,MATCH(F488,'Buys (Lots)'!$A:$A,0))*D488,2))</f>
        <v/>
      </c>
      <c r="I488" s="4" t="n"/>
      <c r="J488" s="7">
        <f>IF(F488="","",IF(--A488&gt;EDATE(--G488,12),"Long-term","Short-term"))</f>
        <v/>
      </c>
      <c r="K488" s="6">
        <f>IF(F488="","",E488-H488)</f>
        <v/>
      </c>
      <c r="L488" s="7">
        <f>IF(F488="","",IF(J488="Long-term","K","H"))</f>
        <v/>
      </c>
      <c r="M488" s="7">
        <f>IF(OR(F488="",I488=""),"",IF(ROUND(I488,2)&lt;&gt;ROUND(H488,2),"B",""))</f>
        <v/>
      </c>
      <c r="N488" s="7" t="n"/>
      <c r="O488" s="7">
        <f>IF(F488="","",IF(LOWER(TRIM(INDEX('Buys (Lots)'!$B:$B,MATCH(F488,'Buys (Lots)'!$A:$A,0))))=LOWER(TRIM(C488)),"OK","CHECK: lot is from a different wallet/exchange"))</f>
        <v/>
      </c>
    </row>
    <row r="489">
      <c r="A489" s="4" t="n"/>
      <c r="B489" s="4" t="n"/>
      <c r="C489" s="4" t="n"/>
      <c r="D489" s="4" t="n"/>
      <c r="E489" s="5" t="n"/>
      <c r="F489" s="4" t="n"/>
      <c r="G489" s="7">
        <f>IF(F489="","",INDEX('Buys (Lots)'!$D:$D,MATCH(F489,'Buys (Lots)'!$A:$A,0)))</f>
        <v/>
      </c>
      <c r="H489" s="6">
        <f>IF(F489="","",ROUND(INDEX('Buys (Lots)'!$G:$G,MATCH(F489,'Buys (Lots)'!$A:$A,0))*D489,2))</f>
        <v/>
      </c>
      <c r="I489" s="4" t="n"/>
      <c r="J489" s="7">
        <f>IF(F489="","",IF(--A489&gt;EDATE(--G489,12),"Long-term","Short-term"))</f>
        <v/>
      </c>
      <c r="K489" s="6">
        <f>IF(F489="","",E489-H489)</f>
        <v/>
      </c>
      <c r="L489" s="7">
        <f>IF(F489="","",IF(J489="Long-term","K","H"))</f>
        <v/>
      </c>
      <c r="M489" s="7">
        <f>IF(OR(F489="",I489=""),"",IF(ROUND(I489,2)&lt;&gt;ROUND(H489,2),"B",""))</f>
        <v/>
      </c>
      <c r="N489" s="7" t="n"/>
      <c r="O489" s="7">
        <f>IF(F489="","",IF(LOWER(TRIM(INDEX('Buys (Lots)'!$B:$B,MATCH(F489,'Buys (Lots)'!$A:$A,0))))=LOWER(TRIM(C489)),"OK","CHECK: lot is from a different wallet/exchange"))</f>
        <v/>
      </c>
    </row>
    <row r="490">
      <c r="A490" s="4" t="n"/>
      <c r="B490" s="4" t="n"/>
      <c r="C490" s="4" t="n"/>
      <c r="D490" s="4" t="n"/>
      <c r="E490" s="5" t="n"/>
      <c r="F490" s="4" t="n"/>
      <c r="G490" s="7">
        <f>IF(F490="","",INDEX('Buys (Lots)'!$D:$D,MATCH(F490,'Buys (Lots)'!$A:$A,0)))</f>
        <v/>
      </c>
      <c r="H490" s="6">
        <f>IF(F490="","",ROUND(INDEX('Buys (Lots)'!$G:$G,MATCH(F490,'Buys (Lots)'!$A:$A,0))*D490,2))</f>
        <v/>
      </c>
      <c r="I490" s="4" t="n"/>
      <c r="J490" s="7">
        <f>IF(F490="","",IF(--A490&gt;EDATE(--G490,12),"Long-term","Short-term"))</f>
        <v/>
      </c>
      <c r="K490" s="6">
        <f>IF(F490="","",E490-H490)</f>
        <v/>
      </c>
      <c r="L490" s="7">
        <f>IF(F490="","",IF(J490="Long-term","K","H"))</f>
        <v/>
      </c>
      <c r="M490" s="7">
        <f>IF(OR(F490="",I490=""),"",IF(ROUND(I490,2)&lt;&gt;ROUND(H490,2),"B",""))</f>
        <v/>
      </c>
      <c r="N490" s="7" t="n"/>
      <c r="O490" s="7">
        <f>IF(F490="","",IF(LOWER(TRIM(INDEX('Buys (Lots)'!$B:$B,MATCH(F490,'Buys (Lots)'!$A:$A,0))))=LOWER(TRIM(C490)),"OK","CHECK: lot is from a different wallet/exchange"))</f>
        <v/>
      </c>
    </row>
    <row r="491">
      <c r="A491" s="4" t="n"/>
      <c r="B491" s="4" t="n"/>
      <c r="C491" s="4" t="n"/>
      <c r="D491" s="4" t="n"/>
      <c r="E491" s="5" t="n"/>
      <c r="F491" s="4" t="n"/>
      <c r="G491" s="7">
        <f>IF(F491="","",INDEX('Buys (Lots)'!$D:$D,MATCH(F491,'Buys (Lots)'!$A:$A,0)))</f>
        <v/>
      </c>
      <c r="H491" s="6">
        <f>IF(F491="","",ROUND(INDEX('Buys (Lots)'!$G:$G,MATCH(F491,'Buys (Lots)'!$A:$A,0))*D491,2))</f>
        <v/>
      </c>
      <c r="I491" s="4" t="n"/>
      <c r="J491" s="7">
        <f>IF(F491="","",IF(--A491&gt;EDATE(--G491,12),"Long-term","Short-term"))</f>
        <v/>
      </c>
      <c r="K491" s="6">
        <f>IF(F491="","",E491-H491)</f>
        <v/>
      </c>
      <c r="L491" s="7">
        <f>IF(F491="","",IF(J491="Long-term","K","H"))</f>
        <v/>
      </c>
      <c r="M491" s="7">
        <f>IF(OR(F491="",I491=""),"",IF(ROUND(I491,2)&lt;&gt;ROUND(H491,2),"B",""))</f>
        <v/>
      </c>
      <c r="N491" s="7" t="n"/>
      <c r="O491" s="7">
        <f>IF(F491="","",IF(LOWER(TRIM(INDEX('Buys (Lots)'!$B:$B,MATCH(F491,'Buys (Lots)'!$A:$A,0))))=LOWER(TRIM(C491)),"OK","CHECK: lot is from a different wallet/exchange"))</f>
        <v/>
      </c>
    </row>
    <row r="492">
      <c r="A492" s="4" t="n"/>
      <c r="B492" s="4" t="n"/>
      <c r="C492" s="4" t="n"/>
      <c r="D492" s="4" t="n"/>
      <c r="E492" s="5" t="n"/>
      <c r="F492" s="4" t="n"/>
      <c r="G492" s="7">
        <f>IF(F492="","",INDEX('Buys (Lots)'!$D:$D,MATCH(F492,'Buys (Lots)'!$A:$A,0)))</f>
        <v/>
      </c>
      <c r="H492" s="6">
        <f>IF(F492="","",ROUND(INDEX('Buys (Lots)'!$G:$G,MATCH(F492,'Buys (Lots)'!$A:$A,0))*D492,2))</f>
        <v/>
      </c>
      <c r="I492" s="4" t="n"/>
      <c r="J492" s="7">
        <f>IF(F492="","",IF(--A492&gt;EDATE(--G492,12),"Long-term","Short-term"))</f>
        <v/>
      </c>
      <c r="K492" s="6">
        <f>IF(F492="","",E492-H492)</f>
        <v/>
      </c>
      <c r="L492" s="7">
        <f>IF(F492="","",IF(J492="Long-term","K","H"))</f>
        <v/>
      </c>
      <c r="M492" s="7">
        <f>IF(OR(F492="",I492=""),"",IF(ROUND(I492,2)&lt;&gt;ROUND(H492,2),"B",""))</f>
        <v/>
      </c>
      <c r="N492" s="7" t="n"/>
      <c r="O492" s="7">
        <f>IF(F492="","",IF(LOWER(TRIM(INDEX('Buys (Lots)'!$B:$B,MATCH(F492,'Buys (Lots)'!$A:$A,0))))=LOWER(TRIM(C492)),"OK","CHECK: lot is from a different wallet/exchange"))</f>
        <v/>
      </c>
    </row>
    <row r="493">
      <c r="A493" s="4" t="n"/>
      <c r="B493" s="4" t="n"/>
      <c r="C493" s="4" t="n"/>
      <c r="D493" s="4" t="n"/>
      <c r="E493" s="5" t="n"/>
      <c r="F493" s="4" t="n"/>
      <c r="G493" s="7">
        <f>IF(F493="","",INDEX('Buys (Lots)'!$D:$D,MATCH(F493,'Buys (Lots)'!$A:$A,0)))</f>
        <v/>
      </c>
      <c r="H493" s="6">
        <f>IF(F493="","",ROUND(INDEX('Buys (Lots)'!$G:$G,MATCH(F493,'Buys (Lots)'!$A:$A,0))*D493,2))</f>
        <v/>
      </c>
      <c r="I493" s="4" t="n"/>
      <c r="J493" s="7">
        <f>IF(F493="","",IF(--A493&gt;EDATE(--G493,12),"Long-term","Short-term"))</f>
        <v/>
      </c>
      <c r="K493" s="6">
        <f>IF(F493="","",E493-H493)</f>
        <v/>
      </c>
      <c r="L493" s="7">
        <f>IF(F493="","",IF(J493="Long-term","K","H"))</f>
        <v/>
      </c>
      <c r="M493" s="7">
        <f>IF(OR(F493="",I493=""),"",IF(ROUND(I493,2)&lt;&gt;ROUND(H493,2),"B",""))</f>
        <v/>
      </c>
      <c r="N493" s="7" t="n"/>
      <c r="O493" s="7">
        <f>IF(F493="","",IF(LOWER(TRIM(INDEX('Buys (Lots)'!$B:$B,MATCH(F493,'Buys (Lots)'!$A:$A,0))))=LOWER(TRIM(C493)),"OK","CHECK: lot is from a different wallet/exchange"))</f>
        <v/>
      </c>
    </row>
    <row r="494">
      <c r="A494" s="4" t="n"/>
      <c r="B494" s="4" t="n"/>
      <c r="C494" s="4" t="n"/>
      <c r="D494" s="4" t="n"/>
      <c r="E494" s="5" t="n"/>
      <c r="F494" s="4" t="n"/>
      <c r="G494" s="7">
        <f>IF(F494="","",INDEX('Buys (Lots)'!$D:$D,MATCH(F494,'Buys (Lots)'!$A:$A,0)))</f>
        <v/>
      </c>
      <c r="H494" s="6">
        <f>IF(F494="","",ROUND(INDEX('Buys (Lots)'!$G:$G,MATCH(F494,'Buys (Lots)'!$A:$A,0))*D494,2))</f>
        <v/>
      </c>
      <c r="I494" s="4" t="n"/>
      <c r="J494" s="7">
        <f>IF(F494="","",IF(--A494&gt;EDATE(--G494,12),"Long-term","Short-term"))</f>
        <v/>
      </c>
      <c r="K494" s="6">
        <f>IF(F494="","",E494-H494)</f>
        <v/>
      </c>
      <c r="L494" s="7">
        <f>IF(F494="","",IF(J494="Long-term","K","H"))</f>
        <v/>
      </c>
      <c r="M494" s="7">
        <f>IF(OR(F494="",I494=""),"",IF(ROUND(I494,2)&lt;&gt;ROUND(H494,2),"B",""))</f>
        <v/>
      </c>
      <c r="N494" s="7" t="n"/>
      <c r="O494" s="7">
        <f>IF(F494="","",IF(LOWER(TRIM(INDEX('Buys (Lots)'!$B:$B,MATCH(F494,'Buys (Lots)'!$A:$A,0))))=LOWER(TRIM(C494)),"OK","CHECK: lot is from a different wallet/exchange"))</f>
        <v/>
      </c>
    </row>
    <row r="495">
      <c r="A495" s="4" t="n"/>
      <c r="B495" s="4" t="n"/>
      <c r="C495" s="4" t="n"/>
      <c r="D495" s="4" t="n"/>
      <c r="E495" s="5" t="n"/>
      <c r="F495" s="4" t="n"/>
      <c r="G495" s="7">
        <f>IF(F495="","",INDEX('Buys (Lots)'!$D:$D,MATCH(F495,'Buys (Lots)'!$A:$A,0)))</f>
        <v/>
      </c>
      <c r="H495" s="6">
        <f>IF(F495="","",ROUND(INDEX('Buys (Lots)'!$G:$G,MATCH(F495,'Buys (Lots)'!$A:$A,0))*D495,2))</f>
        <v/>
      </c>
      <c r="I495" s="4" t="n"/>
      <c r="J495" s="7">
        <f>IF(F495="","",IF(--A495&gt;EDATE(--G495,12),"Long-term","Short-term"))</f>
        <v/>
      </c>
      <c r="K495" s="6">
        <f>IF(F495="","",E495-H495)</f>
        <v/>
      </c>
      <c r="L495" s="7">
        <f>IF(F495="","",IF(J495="Long-term","K","H"))</f>
        <v/>
      </c>
      <c r="M495" s="7">
        <f>IF(OR(F495="",I495=""),"",IF(ROUND(I495,2)&lt;&gt;ROUND(H495,2),"B",""))</f>
        <v/>
      </c>
      <c r="N495" s="7" t="n"/>
      <c r="O495" s="7">
        <f>IF(F495="","",IF(LOWER(TRIM(INDEX('Buys (Lots)'!$B:$B,MATCH(F495,'Buys (Lots)'!$A:$A,0))))=LOWER(TRIM(C495)),"OK","CHECK: lot is from a different wallet/exchange"))</f>
        <v/>
      </c>
    </row>
    <row r="496">
      <c r="A496" s="4" t="n"/>
      <c r="B496" s="4" t="n"/>
      <c r="C496" s="4" t="n"/>
      <c r="D496" s="4" t="n"/>
      <c r="E496" s="5" t="n"/>
      <c r="F496" s="4" t="n"/>
      <c r="G496" s="7">
        <f>IF(F496="","",INDEX('Buys (Lots)'!$D:$D,MATCH(F496,'Buys (Lots)'!$A:$A,0)))</f>
        <v/>
      </c>
      <c r="H496" s="6">
        <f>IF(F496="","",ROUND(INDEX('Buys (Lots)'!$G:$G,MATCH(F496,'Buys (Lots)'!$A:$A,0))*D496,2))</f>
        <v/>
      </c>
      <c r="I496" s="4" t="n"/>
      <c r="J496" s="7">
        <f>IF(F496="","",IF(--A496&gt;EDATE(--G496,12),"Long-term","Short-term"))</f>
        <v/>
      </c>
      <c r="K496" s="6">
        <f>IF(F496="","",E496-H496)</f>
        <v/>
      </c>
      <c r="L496" s="7">
        <f>IF(F496="","",IF(J496="Long-term","K","H"))</f>
        <v/>
      </c>
      <c r="M496" s="7">
        <f>IF(OR(F496="",I496=""),"",IF(ROUND(I496,2)&lt;&gt;ROUND(H496,2),"B",""))</f>
        <v/>
      </c>
      <c r="N496" s="7" t="n"/>
      <c r="O496" s="7">
        <f>IF(F496="","",IF(LOWER(TRIM(INDEX('Buys (Lots)'!$B:$B,MATCH(F496,'Buys (Lots)'!$A:$A,0))))=LOWER(TRIM(C496)),"OK","CHECK: lot is from a different wallet/exchange"))</f>
        <v/>
      </c>
    </row>
    <row r="497">
      <c r="A497" s="4" t="n"/>
      <c r="B497" s="4" t="n"/>
      <c r="C497" s="4" t="n"/>
      <c r="D497" s="4" t="n"/>
      <c r="E497" s="5" t="n"/>
      <c r="F497" s="4" t="n"/>
      <c r="G497" s="7">
        <f>IF(F497="","",INDEX('Buys (Lots)'!$D:$D,MATCH(F497,'Buys (Lots)'!$A:$A,0)))</f>
        <v/>
      </c>
      <c r="H497" s="6">
        <f>IF(F497="","",ROUND(INDEX('Buys (Lots)'!$G:$G,MATCH(F497,'Buys (Lots)'!$A:$A,0))*D497,2))</f>
        <v/>
      </c>
      <c r="I497" s="4" t="n"/>
      <c r="J497" s="7">
        <f>IF(F497="","",IF(--A497&gt;EDATE(--G497,12),"Long-term","Short-term"))</f>
        <v/>
      </c>
      <c r="K497" s="6">
        <f>IF(F497="","",E497-H497)</f>
        <v/>
      </c>
      <c r="L497" s="7">
        <f>IF(F497="","",IF(J497="Long-term","K","H"))</f>
        <v/>
      </c>
      <c r="M497" s="7">
        <f>IF(OR(F497="",I497=""),"",IF(ROUND(I497,2)&lt;&gt;ROUND(H497,2),"B",""))</f>
        <v/>
      </c>
      <c r="N497" s="7" t="n"/>
      <c r="O497" s="7">
        <f>IF(F497="","",IF(LOWER(TRIM(INDEX('Buys (Lots)'!$B:$B,MATCH(F497,'Buys (Lots)'!$A:$A,0))))=LOWER(TRIM(C497)),"OK","CHECK: lot is from a different wallet/exchange"))</f>
        <v/>
      </c>
    </row>
    <row r="498">
      <c r="A498" s="4" t="n"/>
      <c r="B498" s="4" t="n"/>
      <c r="C498" s="4" t="n"/>
      <c r="D498" s="4" t="n"/>
      <c r="E498" s="5" t="n"/>
      <c r="F498" s="4" t="n"/>
      <c r="G498" s="7">
        <f>IF(F498="","",INDEX('Buys (Lots)'!$D:$D,MATCH(F498,'Buys (Lots)'!$A:$A,0)))</f>
        <v/>
      </c>
      <c r="H498" s="6">
        <f>IF(F498="","",ROUND(INDEX('Buys (Lots)'!$G:$G,MATCH(F498,'Buys (Lots)'!$A:$A,0))*D498,2))</f>
        <v/>
      </c>
      <c r="I498" s="4" t="n"/>
      <c r="J498" s="7">
        <f>IF(F498="","",IF(--A498&gt;EDATE(--G498,12),"Long-term","Short-term"))</f>
        <v/>
      </c>
      <c r="K498" s="6">
        <f>IF(F498="","",E498-H498)</f>
        <v/>
      </c>
      <c r="L498" s="7">
        <f>IF(F498="","",IF(J498="Long-term","K","H"))</f>
        <v/>
      </c>
      <c r="M498" s="7">
        <f>IF(OR(F498="",I498=""),"",IF(ROUND(I498,2)&lt;&gt;ROUND(H498,2),"B",""))</f>
        <v/>
      </c>
      <c r="N498" s="7" t="n"/>
      <c r="O498" s="7">
        <f>IF(F498="","",IF(LOWER(TRIM(INDEX('Buys (Lots)'!$B:$B,MATCH(F498,'Buys (Lots)'!$A:$A,0))))=LOWER(TRIM(C498)),"OK","CHECK: lot is from a different wallet/exchange"))</f>
        <v/>
      </c>
    </row>
    <row r="499">
      <c r="A499" s="4" t="n"/>
      <c r="B499" s="4" t="n"/>
      <c r="C499" s="4" t="n"/>
      <c r="D499" s="4" t="n"/>
      <c r="E499" s="5" t="n"/>
      <c r="F499" s="4" t="n"/>
      <c r="G499" s="7">
        <f>IF(F499="","",INDEX('Buys (Lots)'!$D:$D,MATCH(F499,'Buys (Lots)'!$A:$A,0)))</f>
        <v/>
      </c>
      <c r="H499" s="6">
        <f>IF(F499="","",ROUND(INDEX('Buys (Lots)'!$G:$G,MATCH(F499,'Buys (Lots)'!$A:$A,0))*D499,2))</f>
        <v/>
      </c>
      <c r="I499" s="4" t="n"/>
      <c r="J499" s="7">
        <f>IF(F499="","",IF(--A499&gt;EDATE(--G499,12),"Long-term","Short-term"))</f>
        <v/>
      </c>
      <c r="K499" s="6">
        <f>IF(F499="","",E499-H499)</f>
        <v/>
      </c>
      <c r="L499" s="7">
        <f>IF(F499="","",IF(J499="Long-term","K","H"))</f>
        <v/>
      </c>
      <c r="M499" s="7">
        <f>IF(OR(F499="",I499=""),"",IF(ROUND(I499,2)&lt;&gt;ROUND(H499,2),"B",""))</f>
        <v/>
      </c>
      <c r="N499" s="7" t="n"/>
      <c r="O499" s="7">
        <f>IF(F499="","",IF(LOWER(TRIM(INDEX('Buys (Lots)'!$B:$B,MATCH(F499,'Buys (Lots)'!$A:$A,0))))=LOWER(TRIM(C499)),"OK","CHECK: lot is from a different wallet/exchange"))</f>
        <v/>
      </c>
    </row>
    <row r="500">
      <c r="A500" s="4" t="n"/>
      <c r="B500" s="4" t="n"/>
      <c r="C500" s="4" t="n"/>
      <c r="D500" s="4" t="n"/>
      <c r="E500" s="5" t="n"/>
      <c r="F500" s="4" t="n"/>
      <c r="G500" s="7">
        <f>IF(F500="","",INDEX('Buys (Lots)'!$D:$D,MATCH(F500,'Buys (Lots)'!$A:$A,0)))</f>
        <v/>
      </c>
      <c r="H500" s="6">
        <f>IF(F500="","",ROUND(INDEX('Buys (Lots)'!$G:$G,MATCH(F500,'Buys (Lots)'!$A:$A,0))*D500,2))</f>
        <v/>
      </c>
      <c r="I500" s="4" t="n"/>
      <c r="J500" s="7">
        <f>IF(F500="","",IF(--A500&gt;EDATE(--G500,12),"Long-term","Short-term"))</f>
        <v/>
      </c>
      <c r="K500" s="6">
        <f>IF(F500="","",E500-H500)</f>
        <v/>
      </c>
      <c r="L500" s="7">
        <f>IF(F500="","",IF(J500="Long-term","K","H"))</f>
        <v/>
      </c>
      <c r="M500" s="7">
        <f>IF(OR(F500="",I500=""),"",IF(ROUND(I500,2)&lt;&gt;ROUND(H500,2),"B",""))</f>
        <v/>
      </c>
      <c r="N500" s="7" t="n"/>
      <c r="O500" s="7">
        <f>IF(F500="","",IF(LOWER(TRIM(INDEX('Buys (Lots)'!$B:$B,MATCH(F500,'Buys (Lots)'!$A:$A,0))))=LOWER(TRIM(C500)),"OK","CHECK: lot is from a different wallet/exchange"))</f>
        <v/>
      </c>
    </row>
    <row r="501">
      <c r="A501" s="4" t="n"/>
      <c r="B501" s="4" t="n"/>
      <c r="C501" s="4" t="n"/>
      <c r="D501" s="4" t="n"/>
      <c r="E501" s="5" t="n"/>
      <c r="F501" s="4" t="n"/>
      <c r="G501" s="7">
        <f>IF(F501="","",INDEX('Buys (Lots)'!$D:$D,MATCH(F501,'Buys (Lots)'!$A:$A,0)))</f>
        <v/>
      </c>
      <c r="H501" s="6">
        <f>IF(F501="","",ROUND(INDEX('Buys (Lots)'!$G:$G,MATCH(F501,'Buys (Lots)'!$A:$A,0))*D501,2))</f>
        <v/>
      </c>
      <c r="I501" s="4" t="n"/>
      <c r="J501" s="7">
        <f>IF(F501="","",IF(--A501&gt;EDATE(--G501,12),"Long-term","Short-term"))</f>
        <v/>
      </c>
      <c r="K501" s="6">
        <f>IF(F501="","",E501-H501)</f>
        <v/>
      </c>
      <c r="L501" s="7">
        <f>IF(F501="","",IF(J501="Long-term","K","H"))</f>
        <v/>
      </c>
      <c r="M501" s="7">
        <f>IF(OR(F501="",I501=""),"",IF(ROUND(I501,2)&lt;&gt;ROUND(H501,2),"B",""))</f>
        <v/>
      </c>
      <c r="N501" s="7" t="n"/>
      <c r="O501" s="7">
        <f>IF(F501="","",IF(LOWER(TRIM(INDEX('Buys (Lots)'!$B:$B,MATCH(F501,'Buys (Lots)'!$A:$A,0))))=LOWER(TRIM(C501)),"OK","CHECK: lot is from a different wallet/exchange"))</f>
        <v/>
      </c>
    </row>
  </sheetData>
  <dataValidations count="1">
    <dataValidation sqref="F2:F501" showDropDown="0" showInputMessage="0" showErrorMessage="0" allowBlank="1" type="list">
      <formula1>='Buys (Lots)'!$A$2:$A$301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42" customHeight="1">
      <c r="A1" s="3" t="inlineStr">
        <is>
          <t>Form 8949 box</t>
        </is>
      </c>
      <c r="B1" s="3" t="inlineStr">
        <is>
          <t>Meaning</t>
        </is>
      </c>
      <c r="C1" s="3" t="inlineStr">
        <is>
          <t># of rows</t>
        </is>
      </c>
      <c r="D1" s="3" t="inlineStr">
        <is>
          <t>Proceeds</t>
        </is>
      </c>
      <c r="E1" s="3" t="inlineStr">
        <is>
          <t>Cost basis</t>
        </is>
      </c>
      <c r="F1" s="3" t="inlineStr">
        <is>
          <t>Gain / (Loss)</t>
        </is>
      </c>
    </row>
    <row r="2">
      <c r="A2" t="inlineStr">
        <is>
          <t>H</t>
        </is>
      </c>
      <c r="B2" t="inlineStr">
        <is>
          <t>Short-term, 1099-DA, basis NOT reported to IRS</t>
        </is>
      </c>
      <c r="C2">
        <f>COUNTIF('Sales from 1099-DA'!$L:$L,A2)</f>
        <v/>
      </c>
      <c r="D2">
        <f>SUMIF('Sales from 1099-DA'!$L:$L,A2,'Sales from 1099-DA'!$E:$E)</f>
        <v/>
      </c>
      <c r="E2">
        <f>SUMIF('Sales from 1099-DA'!$L:$L,A2,'Sales from 1099-DA'!$H:$H)</f>
        <v/>
      </c>
      <c r="F2">
        <f>D2-E2</f>
        <v/>
      </c>
    </row>
    <row r="3">
      <c r="A3" t="inlineStr">
        <is>
          <t>K</t>
        </is>
      </c>
      <c r="B3" t="inlineStr">
        <is>
          <t>Long-term, 1099-DA, basis NOT reported to IRS</t>
        </is>
      </c>
      <c r="C3">
        <f>COUNTIF('Sales from 1099-DA'!$L:$L,A3)</f>
        <v/>
      </c>
      <c r="D3">
        <f>SUMIF('Sales from 1099-DA'!$L:$L,A3,'Sales from 1099-DA'!$E:$E)</f>
        <v/>
      </c>
      <c r="E3">
        <f>SUMIF('Sales from 1099-DA'!$L:$L,A3,'Sales from 1099-DA'!$H:$H)</f>
        <v/>
      </c>
      <c r="F3">
        <f>D3-E3</f>
        <v/>
      </c>
    </row>
    <row r="5">
      <c r="A5" t="inlineStr">
        <is>
          <t>Note: 2025 1099-DAs report proceeds only; basis reporting was not required for 2025 sales, so most rows go in box H or K. If your form DID show a (wrong) basis, check the box printed on the form and use code B. Confirm with your preparer.</t>
        </is>
      </c>
    </row>
    <row r="6">
      <c r="A6" t="inlineStr">
        <is>
          <t xml:space="preserve">Check: any lot oversold? </t>
        </is>
      </c>
      <c r="B6">
        <f>IF(COUNTIF('Buys (Lots)'!$I$2:$I$301,"&lt;0")&gt;0,"YES - fix lot matching","OK")</f>
        <v/>
      </c>
    </row>
    <row r="7">
      <c r="A7" t="inlineStr">
        <is>
          <t>Check: sales matched to a lot from another wallet?</t>
        </is>
      </c>
      <c r="B7">
        <f>IF(COUNTIF('Sales from 1099-DA'!$O$2:$O$501,"CHECK*")&gt;0,COUNTIF('Sales from 1099-DA'!$O$2:$O$501,"CHECK*")&amp;" row(s) - basis is tracked per wallet since 2025; move the lot (transfer) or ask your preparer","OK")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Robo Logbook</dc:creator>
  <dcterms:created xmlns:dcterms="http://purl.org/dc/terms/" xmlns:xsi="http://www.w3.org/2001/XMLSchema-instance" xsi:type="dcterms:W3CDTF">2026-10-27T11:32:13Z</dcterms:created>
  <dcterms:modified xmlns:dcterms="http://purl.org/dc/terms/" xmlns:xsi="http://www.w3.org/2001/XMLSchema-instance" xsi:type="dcterms:W3CDTF">2026-10-31T03:12:33Z</dcterms:modified>
</cp:coreProperties>
</file>